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20" yWindow="105" windowWidth="15120" windowHeight="8010"/>
  </bookViews>
  <sheets>
    <sheet name="М-т №3" sheetId="35" r:id="rId1"/>
    <sheet name="М-т №5 " sheetId="33" r:id="rId2"/>
    <sheet name="М-т №5а " sheetId="34" r:id="rId3"/>
    <sheet name="М-т №6а " sheetId="13" r:id="rId4"/>
    <sheet name="М-т №10" sheetId="17" r:id="rId5"/>
    <sheet name="М-т №11" sheetId="18" r:id="rId6"/>
    <sheet name="М-т №12 " sheetId="19" r:id="rId7"/>
    <sheet name="М-т №14 " sheetId="20" r:id="rId8"/>
    <sheet name="М-т №18  " sheetId="21" r:id="rId9"/>
    <sheet name="М-т №19" sheetId="22" r:id="rId10"/>
    <sheet name="М-т №32 " sheetId="28" r:id="rId11"/>
    <sheet name="М-т №33" sheetId="29" r:id="rId12"/>
  </sheets>
  <calcPr calcId="125725"/>
</workbook>
</file>

<file path=xl/calcChain.xml><?xml version="1.0" encoding="utf-8"?>
<calcChain xmlns="http://schemas.openxmlformats.org/spreadsheetml/2006/main">
  <c r="BG53" i="35"/>
  <c r="C50"/>
  <c r="E48"/>
  <c r="F48" s="1"/>
  <c r="G48" s="1"/>
  <c r="D48"/>
  <c r="E45"/>
  <c r="F45" s="1"/>
  <c r="G45" s="1"/>
  <c r="H45" s="1"/>
  <c r="I45" s="1"/>
  <c r="J45" s="1"/>
  <c r="K45" s="1"/>
  <c r="L45" s="1"/>
  <c r="M45" s="1"/>
  <c r="N45" s="1"/>
  <c r="O45" s="1"/>
  <c r="P45" s="1"/>
  <c r="Q45" s="1"/>
  <c r="F44"/>
  <c r="G44" s="1"/>
  <c r="H44" s="1"/>
  <c r="I44" s="1"/>
  <c r="J44" s="1"/>
  <c r="K44" s="1"/>
  <c r="L44" s="1"/>
  <c r="M44" s="1"/>
  <c r="BG40"/>
  <c r="C36"/>
  <c r="D36" s="1"/>
  <c r="E36" s="1"/>
  <c r="F36" s="1"/>
  <c r="G36" s="1"/>
  <c r="H36" s="1"/>
  <c r="I36" s="1"/>
  <c r="J36" s="1"/>
  <c r="K36" s="1"/>
  <c r="L36" s="1"/>
  <c r="M36" s="1"/>
  <c r="N36" s="1"/>
  <c r="O36" s="1"/>
  <c r="P36" s="1"/>
  <c r="Q36" s="1"/>
  <c r="R36" s="1"/>
  <c r="S36" s="1"/>
  <c r="T36" s="1"/>
  <c r="U36" s="1"/>
  <c r="V36" s="1"/>
  <c r="W36" s="1"/>
  <c r="X36" s="1"/>
  <c r="Y36" s="1"/>
  <c r="Z36" s="1"/>
  <c r="AA36" s="1"/>
  <c r="AB36" s="1"/>
  <c r="AC36" s="1"/>
  <c r="AD36" s="1"/>
  <c r="AE36" s="1"/>
  <c r="AF36" s="1"/>
  <c r="AG36" s="1"/>
  <c r="AH36" s="1"/>
  <c r="AI36" s="1"/>
  <c r="AJ36" s="1"/>
  <c r="AK36" s="1"/>
  <c r="AL36" s="1"/>
  <c r="AM36" s="1"/>
  <c r="AN36" s="1"/>
  <c r="AO36" s="1"/>
  <c r="AP36" s="1"/>
  <c r="AQ36" s="1"/>
  <c r="AR36" s="1"/>
  <c r="AS36" s="1"/>
  <c r="AT36" s="1"/>
  <c r="AU36" s="1"/>
  <c r="AV36" s="1"/>
  <c r="AW36" s="1"/>
  <c r="AX36" s="1"/>
  <c r="AY36" s="1"/>
  <c r="AZ36" s="1"/>
  <c r="BA36" s="1"/>
  <c r="BB36" s="1"/>
  <c r="D35"/>
  <c r="E35" s="1"/>
  <c r="F35" s="1"/>
  <c r="G35" s="1"/>
  <c r="H35" s="1"/>
  <c r="I35" s="1"/>
  <c r="J35" s="1"/>
  <c r="K35" s="1"/>
  <c r="L35" s="1"/>
  <c r="M35" s="1"/>
  <c r="N35" s="1"/>
  <c r="O35" s="1"/>
  <c r="P35" s="1"/>
  <c r="Q35" s="1"/>
  <c r="E32"/>
  <c r="E33" s="1"/>
  <c r="E34" s="1"/>
  <c r="F34" s="1"/>
  <c r="G34" s="1"/>
  <c r="H34" s="1"/>
  <c r="I34" s="1"/>
  <c r="J34" s="1"/>
  <c r="K34" s="1"/>
  <c r="L34" s="1"/>
  <c r="M34" s="1"/>
  <c r="G31"/>
  <c r="H31" s="1"/>
  <c r="I31" s="1"/>
  <c r="J31" s="1"/>
  <c r="K31" s="1"/>
  <c r="L31" s="1"/>
  <c r="M31" s="1"/>
  <c r="F31"/>
  <c r="BG27"/>
  <c r="D24"/>
  <c r="E24" s="1"/>
  <c r="F24" s="1"/>
  <c r="G24" s="1"/>
  <c r="H24" s="1"/>
  <c r="I24" s="1"/>
  <c r="J24" s="1"/>
  <c r="K24" s="1"/>
  <c r="L24" s="1"/>
  <c r="M24" s="1"/>
  <c r="N24" s="1"/>
  <c r="O24" s="1"/>
  <c r="P24" s="1"/>
  <c r="Q24" s="1"/>
  <c r="C24"/>
  <c r="C25" s="1"/>
  <c r="D22"/>
  <c r="E22" s="1"/>
  <c r="F22" s="1"/>
  <c r="G22" s="1"/>
  <c r="E19"/>
  <c r="E20" s="1"/>
  <c r="E21" s="1"/>
  <c r="F21" s="1"/>
  <c r="G21" s="1"/>
  <c r="H21" s="1"/>
  <c r="I21" s="1"/>
  <c r="J21" s="1"/>
  <c r="K21" s="1"/>
  <c r="L21" s="1"/>
  <c r="M21" s="1"/>
  <c r="F18"/>
  <c r="G18" s="1"/>
  <c r="H18" s="1"/>
  <c r="I18" s="1"/>
  <c r="J18" s="1"/>
  <c r="K18" s="1"/>
  <c r="L18" s="1"/>
  <c r="M18" s="1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AN18" s="1"/>
  <c r="AO18" s="1"/>
  <c r="AP18" s="1"/>
  <c r="AQ18" s="1"/>
  <c r="AR18" s="1"/>
  <c r="AS18" s="1"/>
  <c r="AT18" s="1"/>
  <c r="AU18" s="1"/>
  <c r="AV18" s="1"/>
  <c r="AW18" s="1"/>
  <c r="AX18" s="1"/>
  <c r="AY18" s="1"/>
  <c r="AZ18" s="1"/>
  <c r="BA18" s="1"/>
  <c r="BB18" s="1"/>
  <c r="BC18" s="1"/>
  <c r="BD18" s="1"/>
  <c r="BE18" s="1"/>
  <c r="BG14"/>
  <c r="C10"/>
  <c r="D9"/>
  <c r="E9" s="1"/>
  <c r="F9" s="1"/>
  <c r="G9" s="1"/>
  <c r="H9" s="1"/>
  <c r="I9" s="1"/>
  <c r="J9" s="1"/>
  <c r="K9" s="1"/>
  <c r="L9" s="1"/>
  <c r="M9" s="1"/>
  <c r="N9" s="1"/>
  <c r="O9" s="1"/>
  <c r="P9" s="1"/>
  <c r="Q9" s="1"/>
  <c r="F6"/>
  <c r="G6" s="1"/>
  <c r="H6" s="1"/>
  <c r="I6" s="1"/>
  <c r="J6" s="1"/>
  <c r="K6" s="1"/>
  <c r="L6" s="1"/>
  <c r="M6" s="1"/>
  <c r="N6" s="1"/>
  <c r="O6" s="1"/>
  <c r="P6" s="1"/>
  <c r="Q6" s="1"/>
  <c r="E6"/>
  <c r="E7" s="1"/>
  <c r="F7" s="1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F5"/>
  <c r="G5" s="1"/>
  <c r="H5" s="1"/>
  <c r="I5" s="1"/>
  <c r="J5" s="1"/>
  <c r="K5" s="1"/>
  <c r="L5" s="1"/>
  <c r="M5" s="1"/>
  <c r="AZ15" i="29"/>
  <c r="C6"/>
  <c r="C7" s="1"/>
  <c r="D5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AY5" s="1"/>
  <c r="F32" i="35" l="1"/>
  <c r="G32" s="1"/>
  <c r="H32" s="1"/>
  <c r="I32" s="1"/>
  <c r="J32" s="1"/>
  <c r="K32" s="1"/>
  <c r="L32" s="1"/>
  <c r="M32" s="1"/>
  <c r="N32" s="1"/>
  <c r="O32" s="1"/>
  <c r="P32" s="1"/>
  <c r="Q32" s="1"/>
  <c r="R32" s="1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AJ32" s="1"/>
  <c r="AK32" s="1"/>
  <c r="AL32" s="1"/>
  <c r="AM32" s="1"/>
  <c r="AN32" s="1"/>
  <c r="AO32" s="1"/>
  <c r="AP32" s="1"/>
  <c r="AQ32" s="1"/>
  <c r="AR32" s="1"/>
  <c r="AS32" s="1"/>
  <c r="AT32" s="1"/>
  <c r="AU32" s="1"/>
  <c r="AV32" s="1"/>
  <c r="AW32" s="1"/>
  <c r="F19"/>
  <c r="G19" s="1"/>
  <c r="H19" s="1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AP19" s="1"/>
  <c r="AQ19" s="1"/>
  <c r="AR19" s="1"/>
  <c r="AS19" s="1"/>
  <c r="AT19" s="1"/>
  <c r="AU19" s="1"/>
  <c r="AV19" s="1"/>
  <c r="AW19" s="1"/>
  <c r="C37"/>
  <c r="D37" s="1"/>
  <c r="E37" s="1"/>
  <c r="F37" s="1"/>
  <c r="G37" s="1"/>
  <c r="H37" s="1"/>
  <c r="I37" s="1"/>
  <c r="J37" s="1"/>
  <c r="K37" s="1"/>
  <c r="L37" s="1"/>
  <c r="M37" s="1"/>
  <c r="N37" s="1"/>
  <c r="O37" s="1"/>
  <c r="P37" s="1"/>
  <c r="Q37" s="1"/>
  <c r="H48"/>
  <c r="I48" s="1"/>
  <c r="J48" s="1"/>
  <c r="K48" s="1"/>
  <c r="L48" s="1"/>
  <c r="M48" s="1"/>
  <c r="N48" s="1"/>
  <c r="O48" s="1"/>
  <c r="P48" s="1"/>
  <c r="Q48" s="1"/>
  <c r="R48" s="1"/>
  <c r="S48" s="1"/>
  <c r="T48" s="1"/>
  <c r="U48" s="1"/>
  <c r="V48" s="1"/>
  <c r="W48" s="1"/>
  <c r="X48" s="1"/>
  <c r="Y48" s="1"/>
  <c r="Z48" s="1"/>
  <c r="AA48" s="1"/>
  <c r="AB48" s="1"/>
  <c r="AC48" s="1"/>
  <c r="AD48" s="1"/>
  <c r="AE48" s="1"/>
  <c r="AF48" s="1"/>
  <c r="AG48" s="1"/>
  <c r="AH48" s="1"/>
  <c r="AI48" s="1"/>
  <c r="AJ48" s="1"/>
  <c r="AK48" s="1"/>
  <c r="G49"/>
  <c r="H49" s="1"/>
  <c r="I49" s="1"/>
  <c r="J49" s="1"/>
  <c r="K49" s="1"/>
  <c r="L49" s="1"/>
  <c r="M49" s="1"/>
  <c r="N49" s="1"/>
  <c r="O49" s="1"/>
  <c r="P49" s="1"/>
  <c r="Q49" s="1"/>
  <c r="R49" s="1"/>
  <c r="S49" s="1"/>
  <c r="T49" s="1"/>
  <c r="U49" s="1"/>
  <c r="V49" s="1"/>
  <c r="W49" s="1"/>
  <c r="X49" s="1"/>
  <c r="Y49" s="1"/>
  <c r="Z49" s="1"/>
  <c r="AA49" s="1"/>
  <c r="AB49" s="1"/>
  <c r="AC49" s="1"/>
  <c r="AD49" s="1"/>
  <c r="AE49" s="1"/>
  <c r="AF49" s="1"/>
  <c r="AG49" s="1"/>
  <c r="AH49" s="1"/>
  <c r="AI49" s="1"/>
  <c r="AJ49" s="1"/>
  <c r="AK49" s="1"/>
  <c r="AL49" s="1"/>
  <c r="AM49" s="1"/>
  <c r="AN49" s="1"/>
  <c r="AO49" s="1"/>
  <c r="AP49" s="1"/>
  <c r="AQ49" s="1"/>
  <c r="AR49" s="1"/>
  <c r="AS49" s="1"/>
  <c r="AT49" s="1"/>
  <c r="AU49" s="1"/>
  <c r="AV49" s="1"/>
  <c r="AW49" s="1"/>
  <c r="AX49" s="1"/>
  <c r="AY49" s="1"/>
  <c r="E46"/>
  <c r="E47" s="1"/>
  <c r="F47" s="1"/>
  <c r="G47" s="1"/>
  <c r="H47" s="1"/>
  <c r="I47" s="1"/>
  <c r="J47" s="1"/>
  <c r="K47" s="1"/>
  <c r="L47" s="1"/>
  <c r="M47" s="1"/>
  <c r="E8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N34"/>
  <c r="O34" s="1"/>
  <c r="P34" s="1"/>
  <c r="Q34" s="1"/>
  <c r="R34" s="1"/>
  <c r="S34" s="1"/>
  <c r="T34" s="1"/>
  <c r="U34" s="1"/>
  <c r="V34" s="1"/>
  <c r="W34" s="1"/>
  <c r="X34" s="1"/>
  <c r="Y34" s="1"/>
  <c r="Z34" s="1"/>
  <c r="AA34" s="1"/>
  <c r="AB34" s="1"/>
  <c r="AC34" s="1"/>
  <c r="AD34" s="1"/>
  <c r="AE34" s="1"/>
  <c r="AF34" s="1"/>
  <c r="AG34" s="1"/>
  <c r="AH34" s="1"/>
  <c r="AI34" s="1"/>
  <c r="AJ34" s="1"/>
  <c r="AK34" s="1"/>
  <c r="AL34" s="1"/>
  <c r="AM34" s="1"/>
  <c r="AN34" s="1"/>
  <c r="AO34" s="1"/>
  <c r="AP34" s="1"/>
  <c r="AQ34" s="1"/>
  <c r="AR34" s="1"/>
  <c r="AS34" s="1"/>
  <c r="AT34" s="1"/>
  <c r="AU34" s="1"/>
  <c r="AV34" s="1"/>
  <c r="AW34" s="1"/>
  <c r="AX34" s="1"/>
  <c r="N31"/>
  <c r="O31" s="1"/>
  <c r="P31" s="1"/>
  <c r="Q31" s="1"/>
  <c r="R31" s="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AS31" s="1"/>
  <c r="AT31" s="1"/>
  <c r="AU31" s="1"/>
  <c r="AV31" s="1"/>
  <c r="AW31" s="1"/>
  <c r="AX31" s="1"/>
  <c r="AY31" s="1"/>
  <c r="AZ31" s="1"/>
  <c r="BA31" s="1"/>
  <c r="BB31" s="1"/>
  <c r="BC31" s="1"/>
  <c r="BD31" s="1"/>
  <c r="BE31" s="1"/>
  <c r="R35"/>
  <c r="S35" s="1"/>
  <c r="T35" s="1"/>
  <c r="U35" s="1"/>
  <c r="V35" s="1"/>
  <c r="W35" s="1"/>
  <c r="X35" s="1"/>
  <c r="Y35" s="1"/>
  <c r="Z35" s="1"/>
  <c r="AA35" s="1"/>
  <c r="AB35" s="1"/>
  <c r="AC35" s="1"/>
  <c r="AD35" s="1"/>
  <c r="AE35" s="1"/>
  <c r="AF35" s="1"/>
  <c r="AG35" s="1"/>
  <c r="AH35" s="1"/>
  <c r="AI35" s="1"/>
  <c r="AJ35" s="1"/>
  <c r="AK35" s="1"/>
  <c r="AL35" s="1"/>
  <c r="AM35" s="1"/>
  <c r="AN35" s="1"/>
  <c r="AO35" s="1"/>
  <c r="AP35" s="1"/>
  <c r="AQ35" s="1"/>
  <c r="AR35" s="1"/>
  <c r="AS35" s="1"/>
  <c r="AT35" s="1"/>
  <c r="AU35" s="1"/>
  <c r="AV35" s="1"/>
  <c r="AW35" s="1"/>
  <c r="AX35" s="1"/>
  <c r="AY35" s="1"/>
  <c r="AZ35" s="1"/>
  <c r="BA35" s="1"/>
  <c r="BB35" s="1"/>
  <c r="BC35" s="1"/>
  <c r="BD35" s="1"/>
  <c r="BE35" s="1"/>
  <c r="BF35" s="1"/>
  <c r="N44"/>
  <c r="O44" s="1"/>
  <c r="P44" s="1"/>
  <c r="Q44" s="1"/>
  <c r="R44" s="1"/>
  <c r="S44" s="1"/>
  <c r="T44" s="1"/>
  <c r="U44" s="1"/>
  <c r="V44" s="1"/>
  <c r="W44" s="1"/>
  <c r="X44" s="1"/>
  <c r="Y44" s="1"/>
  <c r="Z44" s="1"/>
  <c r="AA44" s="1"/>
  <c r="AB44" s="1"/>
  <c r="AC44" s="1"/>
  <c r="AD44" s="1"/>
  <c r="AE44" s="1"/>
  <c r="AF44" s="1"/>
  <c r="AG44" s="1"/>
  <c r="AH44" s="1"/>
  <c r="AI44" s="1"/>
  <c r="AJ44" s="1"/>
  <c r="AK44" s="1"/>
  <c r="AL44" s="1"/>
  <c r="AM44" s="1"/>
  <c r="AN44" s="1"/>
  <c r="AO44" s="1"/>
  <c r="AP44" s="1"/>
  <c r="AQ44" s="1"/>
  <c r="AR44" s="1"/>
  <c r="AS44" s="1"/>
  <c r="AT44" s="1"/>
  <c r="AU44" s="1"/>
  <c r="AV44" s="1"/>
  <c r="AW44" s="1"/>
  <c r="AX44" s="1"/>
  <c r="AY44" s="1"/>
  <c r="AZ44" s="1"/>
  <c r="BA44" s="1"/>
  <c r="BB44" s="1"/>
  <c r="BC44" s="1"/>
  <c r="BD44" s="1"/>
  <c r="BE44" s="1"/>
  <c r="BH45"/>
  <c r="BI45" s="1"/>
  <c r="BJ45" s="1"/>
  <c r="R45"/>
  <c r="S45" s="1"/>
  <c r="T45" s="1"/>
  <c r="U45" s="1"/>
  <c r="V45" s="1"/>
  <c r="W45" s="1"/>
  <c r="X45" s="1"/>
  <c r="Y45" s="1"/>
  <c r="Z45" s="1"/>
  <c r="AA45" s="1"/>
  <c r="AB45" s="1"/>
  <c r="AC45" s="1"/>
  <c r="AD45" s="1"/>
  <c r="AE45" s="1"/>
  <c r="AF45" s="1"/>
  <c r="AG45" s="1"/>
  <c r="AH45" s="1"/>
  <c r="AI45" s="1"/>
  <c r="AJ45" s="1"/>
  <c r="AK45" s="1"/>
  <c r="AL45" s="1"/>
  <c r="AM45" s="1"/>
  <c r="AN45" s="1"/>
  <c r="AO45" s="1"/>
  <c r="AP45" s="1"/>
  <c r="AQ45" s="1"/>
  <c r="AR45" s="1"/>
  <c r="AS45" s="1"/>
  <c r="AT45" s="1"/>
  <c r="AU45" s="1"/>
  <c r="AV45" s="1"/>
  <c r="AW45" s="1"/>
  <c r="C51"/>
  <c r="D50"/>
  <c r="E50" s="1"/>
  <c r="F50" s="1"/>
  <c r="G50" s="1"/>
  <c r="H50" s="1"/>
  <c r="I50" s="1"/>
  <c r="J50" s="1"/>
  <c r="K50" s="1"/>
  <c r="L50" s="1"/>
  <c r="M50" s="1"/>
  <c r="N50" s="1"/>
  <c r="O50" s="1"/>
  <c r="P50" s="1"/>
  <c r="Q50" s="1"/>
  <c r="C38"/>
  <c r="F33"/>
  <c r="G33" s="1"/>
  <c r="H33" s="1"/>
  <c r="I33" s="1"/>
  <c r="J33" s="1"/>
  <c r="K33" s="1"/>
  <c r="L33" s="1"/>
  <c r="M33" s="1"/>
  <c r="N33" s="1"/>
  <c r="O33" s="1"/>
  <c r="P33" s="1"/>
  <c r="Q33" s="1"/>
  <c r="R33" s="1"/>
  <c r="S33" s="1"/>
  <c r="T33" s="1"/>
  <c r="U33" s="1"/>
  <c r="BH36"/>
  <c r="BI36" s="1"/>
  <c r="BJ36" s="1"/>
  <c r="F20"/>
  <c r="G20" s="1"/>
  <c r="H20" s="1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AX20" s="1"/>
  <c r="AY20" s="1"/>
  <c r="AZ20" s="1"/>
  <c r="BA20" s="1"/>
  <c r="V7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N5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AY5" s="1"/>
  <c r="AZ5" s="1"/>
  <c r="BA5" s="1"/>
  <c r="BB5" s="1"/>
  <c r="BC5" s="1"/>
  <c r="BD5" s="1"/>
  <c r="BE5" s="1"/>
  <c r="N2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R6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D10"/>
  <c r="E10" s="1"/>
  <c r="F10" s="1"/>
  <c r="G10" s="1"/>
  <c r="H10" s="1"/>
  <c r="I10" s="1"/>
  <c r="J10" s="1"/>
  <c r="K10" s="1"/>
  <c r="L10" s="1"/>
  <c r="M10" s="1"/>
  <c r="C11"/>
  <c r="G23"/>
  <c r="H23" s="1"/>
  <c r="I23" s="1"/>
  <c r="J23" s="1"/>
  <c r="K23" s="1"/>
  <c r="L23" s="1"/>
  <c r="M23" s="1"/>
  <c r="N23" s="1"/>
  <c r="O23" s="1"/>
  <c r="P23" s="1"/>
  <c r="Q23" s="1"/>
  <c r="R23" s="1"/>
  <c r="S23" s="1"/>
  <c r="T23" s="1"/>
  <c r="U23" s="1"/>
  <c r="H22"/>
  <c r="I22" s="1"/>
  <c r="J22" s="1"/>
  <c r="K22" s="1"/>
  <c r="L22" s="1"/>
  <c r="M22" s="1"/>
  <c r="N22" s="1"/>
  <c r="O22" s="1"/>
  <c r="P22" s="1"/>
  <c r="Q22" s="1"/>
  <c r="R24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AJ24" s="1"/>
  <c r="AK24" s="1"/>
  <c r="AL24" s="1"/>
  <c r="AM24" s="1"/>
  <c r="AN24" s="1"/>
  <c r="AO24" s="1"/>
  <c r="AP24" s="1"/>
  <c r="AQ24" s="1"/>
  <c r="AR24" s="1"/>
  <c r="AS24" s="1"/>
  <c r="AT24" s="1"/>
  <c r="AU24" s="1"/>
  <c r="AV24" s="1"/>
  <c r="AW24" s="1"/>
  <c r="AX24" s="1"/>
  <c r="AY24" s="1"/>
  <c r="AZ24" s="1"/>
  <c r="BA24" s="1"/>
  <c r="R9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BH18"/>
  <c r="BI18" s="1"/>
  <c r="D25"/>
  <c r="E25" s="1"/>
  <c r="F25" s="1"/>
  <c r="G25" s="1"/>
  <c r="H25" s="1"/>
  <c r="I25" s="1"/>
  <c r="J25" s="1"/>
  <c r="K25" s="1"/>
  <c r="L25" s="1"/>
  <c r="M25" s="1"/>
  <c r="N25" s="1"/>
  <c r="O25" s="1"/>
  <c r="P25" s="1"/>
  <c r="Q25" s="1"/>
  <c r="R25" s="1"/>
  <c r="S25" s="1"/>
  <c r="T25" s="1"/>
  <c r="U25" s="1"/>
  <c r="V25" s="1"/>
  <c r="W25" s="1"/>
  <c r="X25" s="1"/>
  <c r="Y25" s="1"/>
  <c r="C26"/>
  <c r="D26" s="1"/>
  <c r="E26" s="1"/>
  <c r="F26" s="1"/>
  <c r="G26" s="1"/>
  <c r="H26" s="1"/>
  <c r="I26" s="1"/>
  <c r="J26" s="1"/>
  <c r="K26" s="1"/>
  <c r="L26" s="1"/>
  <c r="M26" s="1"/>
  <c r="C8" i="29"/>
  <c r="D7"/>
  <c r="E7" s="1"/>
  <c r="F7" s="1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BA5"/>
  <c r="BB5" s="1"/>
  <c r="D6"/>
  <c r="E6" s="1"/>
  <c r="F6" s="1"/>
  <c r="G6" s="1"/>
  <c r="H6" s="1"/>
  <c r="I6" s="1"/>
  <c r="J6" s="1"/>
  <c r="K6" s="1"/>
  <c r="L6" s="1"/>
  <c r="M6" s="1"/>
  <c r="N6" s="1"/>
  <c r="O6" s="1"/>
  <c r="P6" s="1"/>
  <c r="Q6" s="1"/>
  <c r="BH32" i="35" l="1"/>
  <c r="BI32" s="1"/>
  <c r="BJ32" s="1"/>
  <c r="BH21"/>
  <c r="BI21" s="1"/>
  <c r="BJ21" s="1"/>
  <c r="BH7"/>
  <c r="BI7" s="1"/>
  <c r="BJ7" s="1"/>
  <c r="AL48"/>
  <c r="AM48" s="1"/>
  <c r="AN48" s="1"/>
  <c r="AO48" s="1"/>
  <c r="AP48" s="1"/>
  <c r="AQ48" s="1"/>
  <c r="AR48" s="1"/>
  <c r="AS48" s="1"/>
  <c r="AT48" s="1"/>
  <c r="AU48" s="1"/>
  <c r="AV48" s="1"/>
  <c r="AW48" s="1"/>
  <c r="AX48" s="1"/>
  <c r="AY48" s="1"/>
  <c r="AZ48" s="1"/>
  <c r="BA48" s="1"/>
  <c r="BB48" s="1"/>
  <c r="BC48" s="1"/>
  <c r="BD48" s="1"/>
  <c r="BE48" s="1"/>
  <c r="BF48" s="1"/>
  <c r="BH48" s="1"/>
  <c r="BI48" s="1"/>
  <c r="BJ48" s="1"/>
  <c r="F46"/>
  <c r="G46" s="1"/>
  <c r="H46" s="1"/>
  <c r="I46" s="1"/>
  <c r="J46" s="1"/>
  <c r="K46" s="1"/>
  <c r="L46" s="1"/>
  <c r="M46" s="1"/>
  <c r="N46" s="1"/>
  <c r="O46" s="1"/>
  <c r="P46" s="1"/>
  <c r="Q46" s="1"/>
  <c r="R46" s="1"/>
  <c r="S46" s="1"/>
  <c r="T46" s="1"/>
  <c r="U46" s="1"/>
  <c r="BH46" s="1"/>
  <c r="BI46" s="1"/>
  <c r="BJ46" s="1"/>
  <c r="BH9"/>
  <c r="BI9" s="1"/>
  <c r="BJ9" s="1"/>
  <c r="N47"/>
  <c r="O47" s="1"/>
  <c r="P47" s="1"/>
  <c r="Q47" s="1"/>
  <c r="R47" s="1"/>
  <c r="S47" s="1"/>
  <c r="T47" s="1"/>
  <c r="U47" s="1"/>
  <c r="V47" s="1"/>
  <c r="W47" s="1"/>
  <c r="X47" s="1"/>
  <c r="Y47" s="1"/>
  <c r="Z47" s="1"/>
  <c r="AA47" s="1"/>
  <c r="AB47" s="1"/>
  <c r="AC47" s="1"/>
  <c r="AD47" s="1"/>
  <c r="AE47" s="1"/>
  <c r="AF47" s="1"/>
  <c r="AG47" s="1"/>
  <c r="AH47" s="1"/>
  <c r="AI47" s="1"/>
  <c r="AJ47" s="1"/>
  <c r="AK47" s="1"/>
  <c r="AL47" s="1"/>
  <c r="AM47" s="1"/>
  <c r="AN47" s="1"/>
  <c r="AO47" s="1"/>
  <c r="AP47" s="1"/>
  <c r="AQ47" s="1"/>
  <c r="AR47" s="1"/>
  <c r="AS47" s="1"/>
  <c r="AT47" s="1"/>
  <c r="AU47" s="1"/>
  <c r="AV47" s="1"/>
  <c r="AW47" s="1"/>
  <c r="AX47" s="1"/>
  <c r="V33"/>
  <c r="W33" s="1"/>
  <c r="X33" s="1"/>
  <c r="Y33" s="1"/>
  <c r="Z33" s="1"/>
  <c r="AA33" s="1"/>
  <c r="AB33" s="1"/>
  <c r="AC33" s="1"/>
  <c r="AD33" s="1"/>
  <c r="AE33" s="1"/>
  <c r="AF33" s="1"/>
  <c r="AG33" s="1"/>
  <c r="AH33" s="1"/>
  <c r="AI33" s="1"/>
  <c r="AJ33" s="1"/>
  <c r="AK33" s="1"/>
  <c r="AL33" s="1"/>
  <c r="AM33" s="1"/>
  <c r="AN33" s="1"/>
  <c r="AO33" s="1"/>
  <c r="AP33" s="1"/>
  <c r="AQ33" s="1"/>
  <c r="AR33" s="1"/>
  <c r="AS33" s="1"/>
  <c r="AT33" s="1"/>
  <c r="AU33" s="1"/>
  <c r="AV33" s="1"/>
  <c r="AW33" s="1"/>
  <c r="AX33" s="1"/>
  <c r="AY33" s="1"/>
  <c r="AZ33" s="1"/>
  <c r="BA33" s="1"/>
  <c r="C52"/>
  <c r="D52" s="1"/>
  <c r="E52" s="1"/>
  <c r="F52" s="1"/>
  <c r="G52" s="1"/>
  <c r="H52" s="1"/>
  <c r="I52" s="1"/>
  <c r="J52" s="1"/>
  <c r="K52" s="1"/>
  <c r="L52" s="1"/>
  <c r="M52" s="1"/>
  <c r="D51"/>
  <c r="E51" s="1"/>
  <c r="F51" s="1"/>
  <c r="G51" s="1"/>
  <c r="H51" s="1"/>
  <c r="I51" s="1"/>
  <c r="J51" s="1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R50"/>
  <c r="S50" s="1"/>
  <c r="T50" s="1"/>
  <c r="U50" s="1"/>
  <c r="V50" s="1"/>
  <c r="W50" s="1"/>
  <c r="X50" s="1"/>
  <c r="Y50" s="1"/>
  <c r="Z50" s="1"/>
  <c r="AA50" s="1"/>
  <c r="AB50" s="1"/>
  <c r="AC50" s="1"/>
  <c r="AD50" s="1"/>
  <c r="AE50" s="1"/>
  <c r="AF50" s="1"/>
  <c r="AG50" s="1"/>
  <c r="AH50" s="1"/>
  <c r="AI50" s="1"/>
  <c r="AJ50" s="1"/>
  <c r="AK50" s="1"/>
  <c r="AL50" s="1"/>
  <c r="AM50" s="1"/>
  <c r="AN50" s="1"/>
  <c r="AO50" s="1"/>
  <c r="AP50" s="1"/>
  <c r="AQ50" s="1"/>
  <c r="AR50" s="1"/>
  <c r="AS50" s="1"/>
  <c r="AT50" s="1"/>
  <c r="AU50" s="1"/>
  <c r="AV50" s="1"/>
  <c r="AW50" s="1"/>
  <c r="AX50" s="1"/>
  <c r="AY50" s="1"/>
  <c r="AZ50" s="1"/>
  <c r="BA50" s="1"/>
  <c r="D38"/>
  <c r="E38" s="1"/>
  <c r="F38" s="1"/>
  <c r="G38" s="1"/>
  <c r="H38" s="1"/>
  <c r="I38" s="1"/>
  <c r="J38" s="1"/>
  <c r="K38" s="1"/>
  <c r="L38" s="1"/>
  <c r="M38" s="1"/>
  <c r="N38" s="1"/>
  <c r="O38" s="1"/>
  <c r="P38" s="1"/>
  <c r="Q38" s="1"/>
  <c r="R38" s="1"/>
  <c r="S38" s="1"/>
  <c r="T38" s="1"/>
  <c r="U38" s="1"/>
  <c r="V38" s="1"/>
  <c r="W38" s="1"/>
  <c r="X38" s="1"/>
  <c r="Y38" s="1"/>
  <c r="C39"/>
  <c r="D39" s="1"/>
  <c r="E39" s="1"/>
  <c r="F39" s="1"/>
  <c r="G39" s="1"/>
  <c r="H39" s="1"/>
  <c r="I39" s="1"/>
  <c r="J39" s="1"/>
  <c r="K39" s="1"/>
  <c r="L39" s="1"/>
  <c r="M39" s="1"/>
  <c r="V46"/>
  <c r="W46" s="1"/>
  <c r="X46" s="1"/>
  <c r="Y46" s="1"/>
  <c r="Z46" s="1"/>
  <c r="AA46" s="1"/>
  <c r="AB46" s="1"/>
  <c r="AC46" s="1"/>
  <c r="AD46" s="1"/>
  <c r="AE46" s="1"/>
  <c r="AF46" s="1"/>
  <c r="AG46" s="1"/>
  <c r="AH46" s="1"/>
  <c r="AI46" s="1"/>
  <c r="AJ46" s="1"/>
  <c r="AK46" s="1"/>
  <c r="AL46" s="1"/>
  <c r="AM46" s="1"/>
  <c r="AN46" s="1"/>
  <c r="AO46" s="1"/>
  <c r="AP46" s="1"/>
  <c r="AQ46" s="1"/>
  <c r="AR46" s="1"/>
  <c r="AS46" s="1"/>
  <c r="AT46" s="1"/>
  <c r="AU46" s="1"/>
  <c r="AV46" s="1"/>
  <c r="AW46" s="1"/>
  <c r="AX46" s="1"/>
  <c r="AY46" s="1"/>
  <c r="AZ46" s="1"/>
  <c r="BA46" s="1"/>
  <c r="BH31"/>
  <c r="BI31" s="1"/>
  <c r="BH49"/>
  <c r="BI49" s="1"/>
  <c r="BJ49" s="1"/>
  <c r="BH44"/>
  <c r="BI44" s="1"/>
  <c r="BH35"/>
  <c r="BI35" s="1"/>
  <c r="BJ35" s="1"/>
  <c r="BH34"/>
  <c r="BI34" s="1"/>
  <c r="BJ34" s="1"/>
  <c r="R37"/>
  <c r="S37" s="1"/>
  <c r="T37" s="1"/>
  <c r="U37" s="1"/>
  <c r="V37" s="1"/>
  <c r="W37" s="1"/>
  <c r="X37" s="1"/>
  <c r="Y37" s="1"/>
  <c r="Z37" s="1"/>
  <c r="AA37" s="1"/>
  <c r="AB37" s="1"/>
  <c r="AC37" s="1"/>
  <c r="AD37" s="1"/>
  <c r="AE37" s="1"/>
  <c r="AF37" s="1"/>
  <c r="AG37" s="1"/>
  <c r="AH37" s="1"/>
  <c r="AI37" s="1"/>
  <c r="AJ37" s="1"/>
  <c r="AK37" s="1"/>
  <c r="AL37" s="1"/>
  <c r="AM37" s="1"/>
  <c r="AN37" s="1"/>
  <c r="AO37" s="1"/>
  <c r="AP37" s="1"/>
  <c r="AQ37" s="1"/>
  <c r="AR37" s="1"/>
  <c r="AS37" s="1"/>
  <c r="AT37" s="1"/>
  <c r="AU37" s="1"/>
  <c r="AV37" s="1"/>
  <c r="AW37" s="1"/>
  <c r="AX37" s="1"/>
  <c r="AY37" s="1"/>
  <c r="AZ37" s="1"/>
  <c r="BA37" s="1"/>
  <c r="BH5"/>
  <c r="BI5" s="1"/>
  <c r="BJ5" s="1"/>
  <c r="BH6"/>
  <c r="BI6" s="1"/>
  <c r="BJ6" s="1"/>
  <c r="N26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AC26" s="1"/>
  <c r="AD26" s="1"/>
  <c r="AE26" s="1"/>
  <c r="AF26" s="1"/>
  <c r="AG26" s="1"/>
  <c r="AH26" s="1"/>
  <c r="AI26" s="1"/>
  <c r="AJ26" s="1"/>
  <c r="AK26" s="1"/>
  <c r="AL26" s="1"/>
  <c r="AM26" s="1"/>
  <c r="AN26" s="1"/>
  <c r="AO26" s="1"/>
  <c r="AP26" s="1"/>
  <c r="AQ26" s="1"/>
  <c r="AR26" s="1"/>
  <c r="AS26" s="1"/>
  <c r="AT26" s="1"/>
  <c r="AU26" s="1"/>
  <c r="AV26" s="1"/>
  <c r="AW26" s="1"/>
  <c r="AX26" s="1"/>
  <c r="AY26" s="1"/>
  <c r="AZ26" s="1"/>
  <c r="BA26" s="1"/>
  <c r="BB26" s="1"/>
  <c r="V23"/>
  <c r="W23" s="1"/>
  <c r="X23" s="1"/>
  <c r="Y23" s="1"/>
  <c r="Z23" s="1"/>
  <c r="AA23" s="1"/>
  <c r="AB23" s="1"/>
  <c r="AC23" s="1"/>
  <c r="AD23" s="1"/>
  <c r="AE23" s="1"/>
  <c r="AF23" s="1"/>
  <c r="AG23" s="1"/>
  <c r="AH23" s="1"/>
  <c r="AI23" s="1"/>
  <c r="AJ23" s="1"/>
  <c r="AK23" s="1"/>
  <c r="AL23" s="1"/>
  <c r="AM23" s="1"/>
  <c r="AN23" s="1"/>
  <c r="AO23" s="1"/>
  <c r="AP23" s="1"/>
  <c r="AQ23" s="1"/>
  <c r="AR23" s="1"/>
  <c r="AS23" s="1"/>
  <c r="AT23" s="1"/>
  <c r="AU23" s="1"/>
  <c r="AV23" s="1"/>
  <c r="AW23" s="1"/>
  <c r="AX23" s="1"/>
  <c r="AY23" s="1"/>
  <c r="R22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AU22" s="1"/>
  <c r="AV22" s="1"/>
  <c r="AW22" s="1"/>
  <c r="AX22" s="1"/>
  <c r="AY22" s="1"/>
  <c r="AZ22" s="1"/>
  <c r="BA22" s="1"/>
  <c r="BB22" s="1"/>
  <c r="BC22" s="1"/>
  <c r="BD22" s="1"/>
  <c r="BE22" s="1"/>
  <c r="BF22" s="1"/>
  <c r="BJ18"/>
  <c r="N10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AW10" s="1"/>
  <c r="AX10" s="1"/>
  <c r="AY10" s="1"/>
  <c r="BH20"/>
  <c r="BI20" s="1"/>
  <c r="BJ20" s="1"/>
  <c r="BH24"/>
  <c r="BI24" s="1"/>
  <c r="BJ24" s="1"/>
  <c r="BH19"/>
  <c r="BI19" s="1"/>
  <c r="BJ19" s="1"/>
  <c r="BH8"/>
  <c r="BI8" s="1"/>
  <c r="BJ8" s="1"/>
  <c r="Z25"/>
  <c r="AA25" s="1"/>
  <c r="AB25" s="1"/>
  <c r="AC25" s="1"/>
  <c r="AD25" s="1"/>
  <c r="AE25" s="1"/>
  <c r="AF25" s="1"/>
  <c r="AG25" s="1"/>
  <c r="AH25" s="1"/>
  <c r="AI25" s="1"/>
  <c r="AJ25" s="1"/>
  <c r="AK25" s="1"/>
  <c r="AL25" s="1"/>
  <c r="AM25" s="1"/>
  <c r="AN25" s="1"/>
  <c r="AO25" s="1"/>
  <c r="AP25" s="1"/>
  <c r="AQ25" s="1"/>
  <c r="AR25" s="1"/>
  <c r="AS25" s="1"/>
  <c r="AT25" s="1"/>
  <c r="AU25" s="1"/>
  <c r="AV25" s="1"/>
  <c r="AW25" s="1"/>
  <c r="BH25" s="1"/>
  <c r="BI25" s="1"/>
  <c r="BJ25" s="1"/>
  <c r="D11"/>
  <c r="E11" s="1"/>
  <c r="F11" s="1"/>
  <c r="G11" s="1"/>
  <c r="H11" s="1"/>
  <c r="I11" s="1"/>
  <c r="J11" s="1"/>
  <c r="K11" s="1"/>
  <c r="L11" s="1"/>
  <c r="M11" s="1"/>
  <c r="N11" s="1"/>
  <c r="O11" s="1"/>
  <c r="P11" s="1"/>
  <c r="Q11" s="1"/>
  <c r="C12"/>
  <c r="R6" i="29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BA6" s="1"/>
  <c r="BB6" s="1"/>
  <c r="BC6" s="1"/>
  <c r="D8"/>
  <c r="E8" s="1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C9"/>
  <c r="Z7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BA7" s="1"/>
  <c r="BB7" s="1"/>
  <c r="BC7" s="1"/>
  <c r="BC5"/>
  <c r="BH50" i="35" l="1"/>
  <c r="BI50" s="1"/>
  <c r="BJ50" s="1"/>
  <c r="BJ31"/>
  <c r="Z38"/>
  <c r="AA38" s="1"/>
  <c r="AB38" s="1"/>
  <c r="AC38" s="1"/>
  <c r="AD38" s="1"/>
  <c r="AE38" s="1"/>
  <c r="AF38" s="1"/>
  <c r="AG38" s="1"/>
  <c r="AH38" s="1"/>
  <c r="AI38" s="1"/>
  <c r="AJ38" s="1"/>
  <c r="AK38" s="1"/>
  <c r="AL38" s="1"/>
  <c r="AM38" s="1"/>
  <c r="AN38" s="1"/>
  <c r="AO38" s="1"/>
  <c r="AP38" s="1"/>
  <c r="AQ38" s="1"/>
  <c r="AR38" s="1"/>
  <c r="AS38" s="1"/>
  <c r="AT38" s="1"/>
  <c r="AU38" s="1"/>
  <c r="AV38" s="1"/>
  <c r="AW38" s="1"/>
  <c r="BH38" s="1"/>
  <c r="BI38" s="1"/>
  <c r="BJ38" s="1"/>
  <c r="N52"/>
  <c r="O52" s="1"/>
  <c r="P52" s="1"/>
  <c r="Q52" s="1"/>
  <c r="R52" s="1"/>
  <c r="S52" s="1"/>
  <c r="T52" s="1"/>
  <c r="U52" s="1"/>
  <c r="V52" s="1"/>
  <c r="W52" s="1"/>
  <c r="X52" s="1"/>
  <c r="Y52" s="1"/>
  <c r="Z52" s="1"/>
  <c r="AA52" s="1"/>
  <c r="AB52" s="1"/>
  <c r="AC52" s="1"/>
  <c r="AD52" s="1"/>
  <c r="AE52" s="1"/>
  <c r="AF52" s="1"/>
  <c r="AG52" s="1"/>
  <c r="AH52" s="1"/>
  <c r="AI52" s="1"/>
  <c r="AJ52" s="1"/>
  <c r="AK52" s="1"/>
  <c r="AL52" s="1"/>
  <c r="AM52" s="1"/>
  <c r="AN52" s="1"/>
  <c r="AO52" s="1"/>
  <c r="AP52" s="1"/>
  <c r="AQ52" s="1"/>
  <c r="AR52" s="1"/>
  <c r="AS52" s="1"/>
  <c r="AT52" s="1"/>
  <c r="AU52" s="1"/>
  <c r="AV52" s="1"/>
  <c r="AW52" s="1"/>
  <c r="AX52" s="1"/>
  <c r="AY52" s="1"/>
  <c r="AZ52" s="1"/>
  <c r="BA52" s="1"/>
  <c r="BB52" s="1"/>
  <c r="BH39"/>
  <c r="BI39" s="1"/>
  <c r="BJ39" s="1"/>
  <c r="N39"/>
  <c r="O39" s="1"/>
  <c r="P39" s="1"/>
  <c r="Q39" s="1"/>
  <c r="R39" s="1"/>
  <c r="S39" s="1"/>
  <c r="T39" s="1"/>
  <c r="U39" s="1"/>
  <c r="V39" s="1"/>
  <c r="W39" s="1"/>
  <c r="X39" s="1"/>
  <c r="Y39" s="1"/>
  <c r="Z39" s="1"/>
  <c r="AA39" s="1"/>
  <c r="AB39" s="1"/>
  <c r="AC39" s="1"/>
  <c r="AD39" s="1"/>
  <c r="AE39" s="1"/>
  <c r="AF39" s="1"/>
  <c r="AG39" s="1"/>
  <c r="AH39" s="1"/>
  <c r="AI39" s="1"/>
  <c r="AJ39" s="1"/>
  <c r="AK39" s="1"/>
  <c r="AL39" s="1"/>
  <c r="AM39" s="1"/>
  <c r="AN39" s="1"/>
  <c r="AO39" s="1"/>
  <c r="AP39" s="1"/>
  <c r="AQ39" s="1"/>
  <c r="AR39" s="1"/>
  <c r="AS39" s="1"/>
  <c r="AT39" s="1"/>
  <c r="AU39" s="1"/>
  <c r="AV39" s="1"/>
  <c r="AW39" s="1"/>
  <c r="AX39" s="1"/>
  <c r="AY39" s="1"/>
  <c r="AZ39" s="1"/>
  <c r="BA39" s="1"/>
  <c r="BB39" s="1"/>
  <c r="Z5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BH51" s="1"/>
  <c r="BI51" s="1"/>
  <c r="BJ51" s="1"/>
  <c r="BJ44"/>
  <c r="BH47"/>
  <c r="BI47" s="1"/>
  <c r="BJ47" s="1"/>
  <c r="BH37"/>
  <c r="BI37" s="1"/>
  <c r="BJ37" s="1"/>
  <c r="BH33"/>
  <c r="BI33" s="1"/>
  <c r="BJ33" s="1"/>
  <c r="BH23"/>
  <c r="BI23" s="1"/>
  <c r="BJ23" s="1"/>
  <c r="R1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T11" s="1"/>
  <c r="AU11" s="1"/>
  <c r="AV11" s="1"/>
  <c r="AW11" s="1"/>
  <c r="AX11" s="1"/>
  <c r="AY11" s="1"/>
  <c r="AZ11" s="1"/>
  <c r="BA11" s="1"/>
  <c r="D12"/>
  <c r="E12" s="1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C13"/>
  <c r="D13" s="1"/>
  <c r="E13" s="1"/>
  <c r="F13" s="1"/>
  <c r="G13" s="1"/>
  <c r="H13" s="1"/>
  <c r="I13" s="1"/>
  <c r="J13" s="1"/>
  <c r="K13" s="1"/>
  <c r="L13" s="1"/>
  <c r="M13" s="1"/>
  <c r="BH10"/>
  <c r="BI10" s="1"/>
  <c r="BJ10" s="1"/>
  <c r="BH22"/>
  <c r="BI22" s="1"/>
  <c r="BJ22" s="1"/>
  <c r="BH26"/>
  <c r="BI26" s="1"/>
  <c r="BJ26" s="1"/>
  <c r="C10" i="29"/>
  <c r="D9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V8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BA8" s="1"/>
  <c r="BB8" s="1"/>
  <c r="BC8" s="1"/>
  <c r="BI40" i="35" l="1"/>
  <c r="BJ40" s="1"/>
  <c r="BH52"/>
  <c r="BI52" s="1"/>
  <c r="Z12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BH12" s="1"/>
  <c r="BI12" s="1"/>
  <c r="BJ12" s="1"/>
  <c r="N13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AW13" s="1"/>
  <c r="AX13" s="1"/>
  <c r="AY13" s="1"/>
  <c r="AZ13" s="1"/>
  <c r="BA13" s="1"/>
  <c r="BB13" s="1"/>
  <c r="BI27"/>
  <c r="BJ27" s="1"/>
  <c r="BH11"/>
  <c r="BI11" s="1"/>
  <c r="C11" i="29"/>
  <c r="D10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BA9"/>
  <c r="BB9" s="1"/>
  <c r="BC9" s="1"/>
  <c r="Z9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BJ52" i="35" l="1"/>
  <c r="BI53"/>
  <c r="BJ53" s="1"/>
  <c r="BJ11"/>
  <c r="BH13"/>
  <c r="BI13" s="1"/>
  <c r="BJ13" s="1"/>
  <c r="C12" i="29"/>
  <c r="D11"/>
  <c r="E11" s="1"/>
  <c r="F11" s="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V10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BA10" s="1"/>
  <c r="BB10" s="1"/>
  <c r="BI14" i="35" l="1"/>
  <c r="BJ14" s="1"/>
  <c r="BC10" i="29"/>
  <c r="C13"/>
  <c r="D12"/>
  <c r="E12" s="1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Z1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T11" s="1"/>
  <c r="AU11" s="1"/>
  <c r="AV11" s="1"/>
  <c r="BA11" s="1"/>
  <c r="BB11" s="1"/>
  <c r="BC11" s="1"/>
  <c r="V12" l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BA12" s="1"/>
  <c r="BB12" s="1"/>
  <c r="BC12" s="1"/>
  <c r="C14"/>
  <c r="D14" s="1"/>
  <c r="E14" s="1"/>
  <c r="F14" s="1"/>
  <c r="G14" s="1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D13"/>
  <c r="E13" s="1"/>
  <c r="F13" s="1"/>
  <c r="G13" s="1"/>
  <c r="H13" s="1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l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BA13" s="1"/>
  <c r="BB13" s="1"/>
  <c r="BC13" s="1"/>
  <c r="BA14"/>
  <c r="BB14" s="1"/>
  <c r="V14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BC14" l="1"/>
  <c r="BC15" s="1"/>
  <c r="BB15"/>
  <c r="BJ10" i="34" l="1"/>
  <c r="B10"/>
  <c r="H5"/>
  <c r="H6" s="1"/>
  <c r="D26" i="33"/>
  <c r="D28" s="1"/>
  <c r="D29" s="1"/>
  <c r="D31" s="1"/>
  <c r="H24"/>
  <c r="I24" s="1"/>
  <c r="J24" s="1"/>
  <c r="K24" s="1"/>
  <c r="L24" s="1"/>
  <c r="M24" s="1"/>
  <c r="N24" s="1"/>
  <c r="G24"/>
  <c r="G25" s="1"/>
  <c r="G23"/>
  <c r="H23" s="1"/>
  <c r="I23" s="1"/>
  <c r="J23" s="1"/>
  <c r="K23" s="1"/>
  <c r="L23" s="1"/>
  <c r="M23" s="1"/>
  <c r="N23" s="1"/>
  <c r="O23" s="1"/>
  <c r="P23" s="1"/>
  <c r="Q23" s="1"/>
  <c r="R23" s="1"/>
  <c r="I22"/>
  <c r="J22" s="1"/>
  <c r="K22" s="1"/>
  <c r="L22" s="1"/>
  <c r="M22" s="1"/>
  <c r="N22" s="1"/>
  <c r="H22"/>
  <c r="G22"/>
  <c r="H21"/>
  <c r="I21" s="1"/>
  <c r="J21" s="1"/>
  <c r="K21" s="1"/>
  <c r="L21" s="1"/>
  <c r="M21" s="1"/>
  <c r="N21" s="1"/>
  <c r="O21" s="1"/>
  <c r="BA17"/>
  <c r="E10"/>
  <c r="E9" s="1"/>
  <c r="F9" s="1"/>
  <c r="D10"/>
  <c r="D12" s="1"/>
  <c r="D13" s="1"/>
  <c r="D15" s="1"/>
  <c r="H5"/>
  <c r="I5" s="1"/>
  <c r="J5" s="1"/>
  <c r="K5" s="1"/>
  <c r="L5" s="1"/>
  <c r="M5" s="1"/>
  <c r="N5" s="1"/>
  <c r="O5" s="1"/>
  <c r="P5" s="1"/>
  <c r="Q5" s="1"/>
  <c r="G5"/>
  <c r="G6" s="1"/>
  <c r="H7" i="34" l="1"/>
  <c r="I6"/>
  <c r="J6" s="1"/>
  <c r="K6" s="1"/>
  <c r="L6" s="1"/>
  <c r="M6" s="1"/>
  <c r="N6" s="1"/>
  <c r="O6" s="1"/>
  <c r="G6"/>
  <c r="I5"/>
  <c r="J5" s="1"/>
  <c r="K5" s="1"/>
  <c r="L5" s="1"/>
  <c r="M5" s="1"/>
  <c r="N5" s="1"/>
  <c r="O5" s="1"/>
  <c r="P5" s="1"/>
  <c r="Q5" s="1"/>
  <c r="R5" s="1"/>
  <c r="S5" s="1"/>
  <c r="T5" s="1"/>
  <c r="U5" s="1"/>
  <c r="V5" s="1"/>
  <c r="BB5" i="33"/>
  <c r="BC5" s="1"/>
  <c r="R5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P2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S23"/>
  <c r="T23" s="1"/>
  <c r="U23" s="1"/>
  <c r="V23" s="1"/>
  <c r="W23" s="1"/>
  <c r="X23" s="1"/>
  <c r="Y23" s="1"/>
  <c r="Z23" s="1"/>
  <c r="AA23" s="1"/>
  <c r="AB23" s="1"/>
  <c r="AC23" s="1"/>
  <c r="AD23" s="1"/>
  <c r="AE23" s="1"/>
  <c r="AF23" s="1"/>
  <c r="AG23" s="1"/>
  <c r="AH23" s="1"/>
  <c r="AI23" s="1"/>
  <c r="AJ23" s="1"/>
  <c r="AK23" s="1"/>
  <c r="AL23" s="1"/>
  <c r="AM23" s="1"/>
  <c r="AN23" s="1"/>
  <c r="AO23" s="1"/>
  <c r="AP23" s="1"/>
  <c r="AQ23" s="1"/>
  <c r="AR23" s="1"/>
  <c r="AS23" s="1"/>
  <c r="AT23" s="1"/>
  <c r="AU23" s="1"/>
  <c r="AV23" s="1"/>
  <c r="AW23" s="1"/>
  <c r="AX23" s="1"/>
  <c r="AY23" s="1"/>
  <c r="AZ23" s="1"/>
  <c r="G7"/>
  <c r="H6"/>
  <c r="I6" s="1"/>
  <c r="J6" s="1"/>
  <c r="K6" s="1"/>
  <c r="L6" s="1"/>
  <c r="M6" s="1"/>
  <c r="N6" s="1"/>
  <c r="O22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O24"/>
  <c r="P24" s="1"/>
  <c r="Q24" s="1"/>
  <c r="R24" s="1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AJ24" s="1"/>
  <c r="AK24" s="1"/>
  <c r="AL24" s="1"/>
  <c r="AM24" s="1"/>
  <c r="AN24" s="1"/>
  <c r="AO24" s="1"/>
  <c r="AP24" s="1"/>
  <c r="AQ24" s="1"/>
  <c r="AR24" s="1"/>
  <c r="AS24" s="1"/>
  <c r="AT24" s="1"/>
  <c r="AU24" s="1"/>
  <c r="AV24" s="1"/>
  <c r="G26"/>
  <c r="H25"/>
  <c r="I25" s="1"/>
  <c r="J25" s="1"/>
  <c r="K25" s="1"/>
  <c r="L25" s="1"/>
  <c r="M25" s="1"/>
  <c r="N25" s="1"/>
  <c r="O25" s="1"/>
  <c r="P25" s="1"/>
  <c r="Q25" s="1"/>
  <c r="R25" s="1"/>
  <c r="E8"/>
  <c r="E11"/>
  <c r="E26"/>
  <c r="F10"/>
  <c r="I7" i="34" l="1"/>
  <c r="J7" s="1"/>
  <c r="K7" s="1"/>
  <c r="L7" s="1"/>
  <c r="M7" s="1"/>
  <c r="N7" s="1"/>
  <c r="O7" s="1"/>
  <c r="P7" s="1"/>
  <c r="Q7" s="1"/>
  <c r="R7" s="1"/>
  <c r="S7" s="1"/>
  <c r="T7" s="1"/>
  <c r="U7" s="1"/>
  <c r="V7" s="1"/>
  <c r="H8"/>
  <c r="P6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K6"/>
  <c r="BL6" s="1"/>
  <c r="BM6" s="1"/>
  <c r="BK5"/>
  <c r="BL5" s="1"/>
  <c r="W5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AY5" s="1"/>
  <c r="AZ5" s="1"/>
  <c r="BA5" s="1"/>
  <c r="BB5" s="1"/>
  <c r="BC5" s="1"/>
  <c r="BD5" s="1"/>
  <c r="F26" i="33"/>
  <c r="E25"/>
  <c r="E27"/>
  <c r="G27"/>
  <c r="H26"/>
  <c r="I26" s="1"/>
  <c r="J26" s="1"/>
  <c r="K26" s="1"/>
  <c r="L26" s="1"/>
  <c r="BD5"/>
  <c r="S25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AJ25" s="1"/>
  <c r="AK25" s="1"/>
  <c r="AL25" s="1"/>
  <c r="AM25" s="1"/>
  <c r="AN25" s="1"/>
  <c r="AO25" s="1"/>
  <c r="AP25" s="1"/>
  <c r="AQ25" s="1"/>
  <c r="AR25" s="1"/>
  <c r="AS25" s="1"/>
  <c r="AT25" s="1"/>
  <c r="BB25"/>
  <c r="BC25" s="1"/>
  <c r="BD25" s="1"/>
  <c r="BE25" s="1"/>
  <c r="E6"/>
  <c r="F6" s="1"/>
  <c r="F7" s="1"/>
  <c r="F8"/>
  <c r="H7"/>
  <c r="I7" s="1"/>
  <c r="J7" s="1"/>
  <c r="K7" s="1"/>
  <c r="L7" s="1"/>
  <c r="M7" s="1"/>
  <c r="N7" s="1"/>
  <c r="O7" s="1"/>
  <c r="P7" s="1"/>
  <c r="Q7" s="1"/>
  <c r="R7" s="1"/>
  <c r="G8"/>
  <c r="BC21"/>
  <c r="BD21" s="1"/>
  <c r="BE21" s="1"/>
  <c r="E12"/>
  <c r="F11"/>
  <c r="BB6"/>
  <c r="BC6" s="1"/>
  <c r="BD6" s="1"/>
  <c r="O6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BM5" i="34" l="1"/>
  <c r="W7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BK7"/>
  <c r="BL7" s="1"/>
  <c r="BM7" s="1"/>
  <c r="I8"/>
  <c r="J8" s="1"/>
  <c r="K8" s="1"/>
  <c r="L8" s="1"/>
  <c r="M8" s="1"/>
  <c r="N8" s="1"/>
  <c r="O8" s="1"/>
  <c r="P8" s="1"/>
  <c r="Q8" s="1"/>
  <c r="R8" s="1"/>
  <c r="H9"/>
  <c r="I9" s="1"/>
  <c r="J9" s="1"/>
  <c r="K9" s="1"/>
  <c r="L9" s="1"/>
  <c r="M9" s="1"/>
  <c r="N9" s="1"/>
  <c r="G8"/>
  <c r="H8" i="33"/>
  <c r="I8" s="1"/>
  <c r="J8" s="1"/>
  <c r="K8" s="1"/>
  <c r="L8" s="1"/>
  <c r="M8" s="1"/>
  <c r="N8" s="1"/>
  <c r="G9"/>
  <c r="M26"/>
  <c r="N26" s="1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AC26" s="1"/>
  <c r="AD26" s="1"/>
  <c r="AE26" s="1"/>
  <c r="AF26" s="1"/>
  <c r="AG26" s="1"/>
  <c r="AH26" s="1"/>
  <c r="AI26" s="1"/>
  <c r="AJ26" s="1"/>
  <c r="AK26" s="1"/>
  <c r="AL26" s="1"/>
  <c r="AM26" s="1"/>
  <c r="AN26" s="1"/>
  <c r="AO26" s="1"/>
  <c r="AP26" s="1"/>
  <c r="AQ26" s="1"/>
  <c r="AR26" s="1"/>
  <c r="AS26" s="1"/>
  <c r="AT26" s="1"/>
  <c r="AU26" s="1"/>
  <c r="AV26" s="1"/>
  <c r="E24"/>
  <c r="F25"/>
  <c r="E13"/>
  <c r="F12"/>
  <c r="F27"/>
  <c r="E28"/>
  <c r="S7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G28"/>
  <c r="H27"/>
  <c r="I27" s="1"/>
  <c r="J27" s="1"/>
  <c r="K27" s="1"/>
  <c r="L27" s="1"/>
  <c r="M27" s="1"/>
  <c r="N27" s="1"/>
  <c r="O27" s="1"/>
  <c r="P27" s="1"/>
  <c r="Q27" s="1"/>
  <c r="R27" s="1"/>
  <c r="S27" s="1"/>
  <c r="T27" s="1"/>
  <c r="BK8" i="34" l="1"/>
  <c r="BL8" s="1"/>
  <c r="BM8" s="1"/>
  <c r="S8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AY8" s="1"/>
  <c r="AZ8" s="1"/>
  <c r="O9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G9"/>
  <c r="F9" s="1"/>
  <c r="E9" s="1"/>
  <c r="F8"/>
  <c r="F24" i="33"/>
  <c r="E22"/>
  <c r="BB24"/>
  <c r="BC24" s="1"/>
  <c r="BD24" s="1"/>
  <c r="BE24" s="1"/>
  <c r="G29"/>
  <c r="H28"/>
  <c r="I28" s="1"/>
  <c r="J28" s="1"/>
  <c r="K28" s="1"/>
  <c r="L28" s="1"/>
  <c r="M28" s="1"/>
  <c r="N28" s="1"/>
  <c r="O28" s="1"/>
  <c r="P28" s="1"/>
  <c r="E14"/>
  <c r="F13"/>
  <c r="O8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BB8"/>
  <c r="BC8" s="1"/>
  <c r="BD8" s="1"/>
  <c r="E29"/>
  <c r="F28"/>
  <c r="G10"/>
  <c r="H9"/>
  <c r="I9" s="1"/>
  <c r="J9" s="1"/>
  <c r="K9" s="1"/>
  <c r="L9" s="1"/>
  <c r="M9" s="1"/>
  <c r="N9" s="1"/>
  <c r="O9" s="1"/>
  <c r="P9" s="1"/>
  <c r="Q9" s="1"/>
  <c r="R9" s="1"/>
  <c r="BB27"/>
  <c r="BC27" s="1"/>
  <c r="BD27" s="1"/>
  <c r="BE27" s="1"/>
  <c r="U27"/>
  <c r="V27" s="1"/>
  <c r="W27" s="1"/>
  <c r="X27" s="1"/>
  <c r="Y27" s="1"/>
  <c r="Z27" s="1"/>
  <c r="AA27" s="1"/>
  <c r="AB27" s="1"/>
  <c r="AC27" s="1"/>
  <c r="AD27" s="1"/>
  <c r="AE27" s="1"/>
  <c r="AF27" s="1"/>
  <c r="AG27" s="1"/>
  <c r="AH27" s="1"/>
  <c r="AI27" s="1"/>
  <c r="AJ27" s="1"/>
  <c r="AK27" s="1"/>
  <c r="AL27" s="1"/>
  <c r="AM27" s="1"/>
  <c r="AN27" s="1"/>
  <c r="AO27" s="1"/>
  <c r="AP27" s="1"/>
  <c r="BB7"/>
  <c r="BC7" s="1"/>
  <c r="BB26"/>
  <c r="BC26" s="1"/>
  <c r="BD26" s="1"/>
  <c r="BE26" s="1"/>
  <c r="BL10" i="34" l="1"/>
  <c r="BK9"/>
  <c r="BL9" s="1"/>
  <c r="BM9" s="1"/>
  <c r="BM10" s="1"/>
  <c r="BB9" i="33"/>
  <c r="BC9" s="1"/>
  <c r="BD9" s="1"/>
  <c r="S9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Q28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AH28" s="1"/>
  <c r="AI28" s="1"/>
  <c r="AJ28" s="1"/>
  <c r="AK28" s="1"/>
  <c r="AL28" s="1"/>
  <c r="AM28" s="1"/>
  <c r="AN28" s="1"/>
  <c r="AO28" s="1"/>
  <c r="AP28" s="1"/>
  <c r="AQ28" s="1"/>
  <c r="AR28" s="1"/>
  <c r="AS28" s="1"/>
  <c r="AT28" s="1"/>
  <c r="AU28" s="1"/>
  <c r="AV28" s="1"/>
  <c r="AW28" s="1"/>
  <c r="AX28" s="1"/>
  <c r="AY28" s="1"/>
  <c r="AZ28" s="1"/>
  <c r="BB28"/>
  <c r="BC28" s="1"/>
  <c r="BD28" s="1"/>
  <c r="BE28" s="1"/>
  <c r="F29"/>
  <c r="E30"/>
  <c r="E15"/>
  <c r="F14"/>
  <c r="F22"/>
  <c r="F23" s="1"/>
  <c r="BB23" s="1"/>
  <c r="BC23" s="1"/>
  <c r="BD23" s="1"/>
  <c r="BE23" s="1"/>
  <c r="BB22"/>
  <c r="BC22" s="1"/>
  <c r="BD22" s="1"/>
  <c r="BE22" s="1"/>
  <c r="BD7"/>
  <c r="G11"/>
  <c r="H10"/>
  <c r="I10" s="1"/>
  <c r="J10" s="1"/>
  <c r="K10" s="1"/>
  <c r="L10" s="1"/>
  <c r="G30"/>
  <c r="H29"/>
  <c r="I29" s="1"/>
  <c r="J29" s="1"/>
  <c r="K29" s="1"/>
  <c r="L29" s="1"/>
  <c r="BB29" l="1"/>
  <c r="BC29" s="1"/>
  <c r="BD29" s="1"/>
  <c r="BE29" s="1"/>
  <c r="M29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H29" s="1"/>
  <c r="AI29" s="1"/>
  <c r="AJ29" s="1"/>
  <c r="AK29" s="1"/>
  <c r="AL29" s="1"/>
  <c r="AM29" s="1"/>
  <c r="AN29" s="1"/>
  <c r="AO29" s="1"/>
  <c r="AP29" s="1"/>
  <c r="AQ29" s="1"/>
  <c r="AR29" s="1"/>
  <c r="AS29" s="1"/>
  <c r="AT29" s="1"/>
  <c r="H11"/>
  <c r="I11" s="1"/>
  <c r="J11" s="1"/>
  <c r="K11" s="1"/>
  <c r="L11" s="1"/>
  <c r="M11" s="1"/>
  <c r="N11" s="1"/>
  <c r="O11" s="1"/>
  <c r="P11" s="1"/>
  <c r="Q11" s="1"/>
  <c r="R11" s="1"/>
  <c r="S11" s="1"/>
  <c r="T11" s="1"/>
  <c r="G12"/>
  <c r="BB10"/>
  <c r="BC10" s="1"/>
  <c r="M10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E31"/>
  <c r="F30"/>
  <c r="H30"/>
  <c r="I30" s="1"/>
  <c r="J30" s="1"/>
  <c r="K30" s="1"/>
  <c r="L30" s="1"/>
  <c r="M30" s="1"/>
  <c r="N30" s="1"/>
  <c r="O30" s="1"/>
  <c r="P30" s="1"/>
  <c r="G31"/>
  <c r="F15"/>
  <c r="E16"/>
  <c r="F16" s="1"/>
  <c r="H12" l="1"/>
  <c r="I12" s="1"/>
  <c r="J12" s="1"/>
  <c r="K12" s="1"/>
  <c r="L12" s="1"/>
  <c r="M12" s="1"/>
  <c r="N12" s="1"/>
  <c r="O12" s="1"/>
  <c r="P12" s="1"/>
  <c r="G13"/>
  <c r="Q30"/>
  <c r="R30" s="1"/>
  <c r="S30" s="1"/>
  <c r="T30" s="1"/>
  <c r="U30" s="1"/>
  <c r="V30" s="1"/>
  <c r="W30" s="1"/>
  <c r="X30" s="1"/>
  <c r="Y30" s="1"/>
  <c r="Z30" s="1"/>
  <c r="AA30" s="1"/>
  <c r="AB30" s="1"/>
  <c r="AC30" s="1"/>
  <c r="AD30" s="1"/>
  <c r="AE30" s="1"/>
  <c r="AF30" s="1"/>
  <c r="AG30" s="1"/>
  <c r="AH30" s="1"/>
  <c r="AI30" s="1"/>
  <c r="AJ30" s="1"/>
  <c r="AK30" s="1"/>
  <c r="AL30" s="1"/>
  <c r="AM30" s="1"/>
  <c r="AN30" s="1"/>
  <c r="AO30" s="1"/>
  <c r="AP30" s="1"/>
  <c r="BB30"/>
  <c r="BC30" s="1"/>
  <c r="BD30" s="1"/>
  <c r="BE30" s="1"/>
  <c r="BD10"/>
  <c r="G32"/>
  <c r="H32" s="1"/>
  <c r="I32" s="1"/>
  <c r="J32" s="1"/>
  <c r="K32" s="1"/>
  <c r="L32" s="1"/>
  <c r="M32" s="1"/>
  <c r="N32" s="1"/>
  <c r="O32" s="1"/>
  <c r="P32" s="1"/>
  <c r="H31"/>
  <c r="I31" s="1"/>
  <c r="J31" s="1"/>
  <c r="K31" s="1"/>
  <c r="L31" s="1"/>
  <c r="E32"/>
  <c r="F32" s="1"/>
  <c r="F31"/>
  <c r="U1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BB31" l="1"/>
  <c r="BC31" s="1"/>
  <c r="BD31" s="1"/>
  <c r="BE31" s="1"/>
  <c r="M31"/>
  <c r="N31" s="1"/>
  <c r="O31" s="1"/>
  <c r="P31" s="1"/>
  <c r="Q31" s="1"/>
  <c r="R31" s="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AS31" s="1"/>
  <c r="AT31" s="1"/>
  <c r="AU31" s="1"/>
  <c r="AV31" s="1"/>
  <c r="Q12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Y12" s="1"/>
  <c r="AZ12" s="1"/>
  <c r="G14"/>
  <c r="H13"/>
  <c r="I13" s="1"/>
  <c r="J13" s="1"/>
  <c r="K13" s="1"/>
  <c r="L13" s="1"/>
  <c r="Q32"/>
  <c r="R32" s="1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AJ32" s="1"/>
  <c r="AK32" s="1"/>
  <c r="AL32" s="1"/>
  <c r="AM32" s="1"/>
  <c r="AN32" s="1"/>
  <c r="AO32" s="1"/>
  <c r="AP32" s="1"/>
  <c r="AQ32" s="1"/>
  <c r="AR32" s="1"/>
  <c r="BB11"/>
  <c r="BC11" s="1"/>
  <c r="H14" l="1"/>
  <c r="I14" s="1"/>
  <c r="J14" s="1"/>
  <c r="K14" s="1"/>
  <c r="L14" s="1"/>
  <c r="M14" s="1"/>
  <c r="N14" s="1"/>
  <c r="O14" s="1"/>
  <c r="P14" s="1"/>
  <c r="G15"/>
  <c r="BD11"/>
  <c r="M13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BB32"/>
  <c r="BC32" s="1"/>
  <c r="BD32" s="1"/>
  <c r="BE32" s="1"/>
  <c r="BB12"/>
  <c r="BC12" s="1"/>
  <c r="BD12" s="1"/>
  <c r="Q14" l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G16"/>
  <c r="H16" s="1"/>
  <c r="I16" s="1"/>
  <c r="J16" s="1"/>
  <c r="K16" s="1"/>
  <c r="L16" s="1"/>
  <c r="M16" s="1"/>
  <c r="N16" s="1"/>
  <c r="O16" s="1"/>
  <c r="P16" s="1"/>
  <c r="H15"/>
  <c r="I15" s="1"/>
  <c r="J15" s="1"/>
  <c r="K15" s="1"/>
  <c r="L15" s="1"/>
  <c r="BB13"/>
  <c r="BC13" s="1"/>
  <c r="BD13" s="1"/>
  <c r="BB16" l="1"/>
  <c r="BC16" s="1"/>
  <c r="Q16"/>
  <c r="R16" s="1"/>
  <c r="S16" s="1"/>
  <c r="T16" s="1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AP16" s="1"/>
  <c r="AQ16" s="1"/>
  <c r="AR16" s="1"/>
  <c r="M15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AU15" s="1"/>
  <c r="AV15" s="1"/>
  <c r="BB14"/>
  <c r="BC14" s="1"/>
  <c r="BD14" s="1"/>
  <c r="BD16" l="1"/>
  <c r="BD17" s="1"/>
  <c r="BC17"/>
  <c r="BB15"/>
  <c r="BC15" s="1"/>
  <c r="BD15" s="1"/>
  <c r="AH27" i="29" l="1"/>
  <c r="F21"/>
  <c r="G21" s="1"/>
  <c r="H21" s="1"/>
  <c r="I21" s="1"/>
  <c r="J21" s="1"/>
  <c r="K21" s="1"/>
  <c r="L21" s="1"/>
  <c r="B27"/>
  <c r="E22"/>
  <c r="E23" s="1"/>
  <c r="F23" s="1"/>
  <c r="G23" s="1"/>
  <c r="H23" s="1"/>
  <c r="I23" s="1"/>
  <c r="J23" s="1"/>
  <c r="K23" s="1"/>
  <c r="L23" s="1"/>
  <c r="M23" s="1"/>
  <c r="N23" s="1"/>
  <c r="E6" i="28"/>
  <c r="E7" s="1"/>
  <c r="E8" s="1"/>
  <c r="D8" s="1"/>
  <c r="C8" s="1"/>
  <c r="AZ10"/>
  <c r="B10"/>
  <c r="F22" i="29" l="1"/>
  <c r="G22" s="1"/>
  <c r="H22" s="1"/>
  <c r="I22" s="1"/>
  <c r="J22" s="1"/>
  <c r="K22" s="1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AI22" s="1"/>
  <c r="AJ22" s="1"/>
  <c r="AK22" s="1"/>
  <c r="O23"/>
  <c r="P23" s="1"/>
  <c r="Q23" s="1"/>
  <c r="R23" s="1"/>
  <c r="S23" s="1"/>
  <c r="T23" s="1"/>
  <c r="U23" s="1"/>
  <c r="V23" s="1"/>
  <c r="W23" s="1"/>
  <c r="X23" s="1"/>
  <c r="Y23" s="1"/>
  <c r="Z23" s="1"/>
  <c r="AA23" s="1"/>
  <c r="AB23" s="1"/>
  <c r="AC23" s="1"/>
  <c r="AD23" s="1"/>
  <c r="AE23" s="1"/>
  <c r="M2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E24"/>
  <c r="F24" s="1"/>
  <c r="G24" s="1"/>
  <c r="H24" s="1"/>
  <c r="I24" s="1"/>
  <c r="J24" s="1"/>
  <c r="K24" s="1"/>
  <c r="L24" s="1"/>
  <c r="M24" s="1"/>
  <c r="N24" s="1"/>
  <c r="O24" s="1"/>
  <c r="P24" s="1"/>
  <c r="Q24" s="1"/>
  <c r="R24" s="1"/>
  <c r="F8" i="28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E9"/>
  <c r="F5"/>
  <c r="G5" s="1"/>
  <c r="H5" s="1"/>
  <c r="I5" s="1"/>
  <c r="J5" s="1"/>
  <c r="K5" s="1"/>
  <c r="L5" s="1"/>
  <c r="M5" s="1"/>
  <c r="N5" s="1"/>
  <c r="O5" s="1"/>
  <c r="P5" s="1"/>
  <c r="Q5" s="1"/>
  <c r="F6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F7"/>
  <c r="G7" s="1"/>
  <c r="H7" s="1"/>
  <c r="I7" s="1"/>
  <c r="J7" s="1"/>
  <c r="K7" s="1"/>
  <c r="L7" s="1"/>
  <c r="M7" s="1"/>
  <c r="N7" s="1"/>
  <c r="O7" s="1"/>
  <c r="P7" s="1"/>
  <c r="Q7" s="1"/>
  <c r="S24" i="29" l="1"/>
  <c r="T24" s="1"/>
  <c r="U24" s="1"/>
  <c r="V24" s="1"/>
  <c r="W24" s="1"/>
  <c r="X24" s="1"/>
  <c r="Y24" s="1"/>
  <c r="Z24" s="1"/>
  <c r="AA24" s="1"/>
  <c r="AB24" s="1"/>
  <c r="AI24" s="1"/>
  <c r="AJ24" s="1"/>
  <c r="AK24" s="1"/>
  <c r="AI21"/>
  <c r="AJ21" s="1"/>
  <c r="AI23"/>
  <c r="AJ23" s="1"/>
  <c r="AK23" s="1"/>
  <c r="E25"/>
  <c r="F25" s="1"/>
  <c r="G25" s="1"/>
  <c r="H25" s="1"/>
  <c r="I25" s="1"/>
  <c r="J25" s="1"/>
  <c r="K25" s="1"/>
  <c r="L25" s="1"/>
  <c r="R7" i="28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F9"/>
  <c r="G9" s="1"/>
  <c r="H9" s="1"/>
  <c r="I9" s="1"/>
  <c r="J9" s="1"/>
  <c r="K9" s="1"/>
  <c r="L9" s="1"/>
  <c r="M9" s="1"/>
  <c r="D9"/>
  <c r="C9" s="1"/>
  <c r="V8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BA8" s="1"/>
  <c r="BB8" s="1"/>
  <c r="BC8" s="1"/>
  <c r="V6"/>
  <c r="W6" s="1"/>
  <c r="X6" s="1"/>
  <c r="Y6" s="1"/>
  <c r="R5"/>
  <c r="S5" s="1"/>
  <c r="T5" s="1"/>
  <c r="U5" s="1"/>
  <c r="M25" i="29" l="1"/>
  <c r="N25" s="1"/>
  <c r="O25" s="1"/>
  <c r="P25" s="1"/>
  <c r="Q25" s="1"/>
  <c r="R25" s="1"/>
  <c r="S25" s="1"/>
  <c r="T25" s="1"/>
  <c r="U25" s="1"/>
  <c r="V25" s="1"/>
  <c r="W25" s="1"/>
  <c r="X25" s="1"/>
  <c r="Y25" s="1"/>
  <c r="Z25" s="1"/>
  <c r="AA25" s="1"/>
  <c r="AB25" s="1"/>
  <c r="AC25" s="1"/>
  <c r="AD25" s="1"/>
  <c r="AK21"/>
  <c r="E26"/>
  <c r="N9" i="28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T7"/>
  <c r="AU7" s="1"/>
  <c r="AV7" s="1"/>
  <c r="AW7" s="1"/>
  <c r="BA7" s="1"/>
  <c r="BB7" s="1"/>
  <c r="BC7" s="1"/>
  <c r="V5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Z6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D26" i="29" l="1"/>
  <c r="F26"/>
  <c r="G26" s="1"/>
  <c r="H26" s="1"/>
  <c r="I26" s="1"/>
  <c r="J26" s="1"/>
  <c r="AI25"/>
  <c r="AJ25" s="1"/>
  <c r="BA5" i="28"/>
  <c r="BB5" s="1"/>
  <c r="BA9"/>
  <c r="BB9" s="1"/>
  <c r="BC9" s="1"/>
  <c r="AR6"/>
  <c r="AS6" s="1"/>
  <c r="BA6" s="1"/>
  <c r="BB6" s="1"/>
  <c r="BC5"/>
  <c r="K26" i="29" l="1"/>
  <c r="L26" s="1"/>
  <c r="M26" s="1"/>
  <c r="N26" s="1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AK25"/>
  <c r="BC6" i="28"/>
  <c r="BB10"/>
  <c r="BC10"/>
  <c r="AI26" i="29" l="1"/>
  <c r="AJ26" s="1"/>
  <c r="AK26" l="1"/>
  <c r="AK27" s="1"/>
  <c r="AJ27"/>
  <c r="BB16" i="22" l="1"/>
  <c r="D15"/>
  <c r="E15" s="1"/>
  <c r="G6"/>
  <c r="H6" s="1"/>
  <c r="I6" s="1"/>
  <c r="J6" s="1"/>
  <c r="K6" s="1"/>
  <c r="L6" s="1"/>
  <c r="M6" s="1"/>
  <c r="N6" s="1"/>
  <c r="O6" s="1"/>
  <c r="G7" l="1"/>
  <c r="G8" s="1"/>
  <c r="P6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H7" l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BC6"/>
  <c r="G9"/>
  <c r="H8"/>
  <c r="I8" s="1"/>
  <c r="J8" s="1"/>
  <c r="K8" s="1"/>
  <c r="L8" s="1"/>
  <c r="M8" s="1"/>
  <c r="N8" s="1"/>
  <c r="O8" s="1"/>
  <c r="P8" s="1"/>
  <c r="Q8" s="1"/>
  <c r="R8" s="1"/>
  <c r="S8" s="1"/>
  <c r="T8" l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BC7"/>
  <c r="G10"/>
  <c r="H9"/>
  <c r="I9" s="1"/>
  <c r="J9" s="1"/>
  <c r="K9" s="1"/>
  <c r="L9" s="1"/>
  <c r="M9" s="1"/>
  <c r="N9" s="1"/>
  <c r="O9" s="1"/>
  <c r="BC8" l="1"/>
  <c r="P9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H10"/>
  <c r="I10" s="1"/>
  <c r="J10" s="1"/>
  <c r="K10" s="1"/>
  <c r="L10" s="1"/>
  <c r="M10" s="1"/>
  <c r="F10"/>
  <c r="E10" s="1"/>
  <c r="G11"/>
  <c r="BD8"/>
  <c r="BE8" s="1"/>
  <c r="BC9" l="1"/>
  <c r="BD9" s="1"/>
  <c r="BE9" s="1"/>
  <c r="N10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AW10" s="1"/>
  <c r="H11"/>
  <c r="I11" s="1"/>
  <c r="J11" s="1"/>
  <c r="K11" s="1"/>
  <c r="L11" s="1"/>
  <c r="M11" s="1"/>
  <c r="N11" s="1"/>
  <c r="O11" s="1"/>
  <c r="P11" s="1"/>
  <c r="Q11" s="1"/>
  <c r="F11"/>
  <c r="E11" s="1"/>
  <c r="G12"/>
  <c r="BD7"/>
  <c r="BE7" s="1"/>
  <c r="R11" l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BC10"/>
  <c r="H12"/>
  <c r="I12" s="1"/>
  <c r="J12" s="1"/>
  <c r="K12" s="1"/>
  <c r="L12" s="1"/>
  <c r="M12" s="1"/>
  <c r="N12" s="1"/>
  <c r="O12" s="1"/>
  <c r="G13"/>
  <c r="F12"/>
  <c r="E12" s="1"/>
  <c r="BD10"/>
  <c r="BE10" s="1"/>
  <c r="BD6"/>
  <c r="AJ11" l="1"/>
  <c r="AK11" s="1"/>
  <c r="AL11" s="1"/>
  <c r="AM11" s="1"/>
  <c r="AN11" s="1"/>
  <c r="AO11" s="1"/>
  <c r="AP11" s="1"/>
  <c r="AQ11" s="1"/>
  <c r="AR11" s="1"/>
  <c r="AS11" s="1"/>
  <c r="BC11" s="1"/>
  <c r="BD11" s="1"/>
  <c r="P12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BC12"/>
  <c r="BD12" s="1"/>
  <c r="BE12" s="1"/>
  <c r="H13"/>
  <c r="I13" s="1"/>
  <c r="J13" s="1"/>
  <c r="K13" s="1"/>
  <c r="L13" s="1"/>
  <c r="M13" s="1"/>
  <c r="F13"/>
  <c r="E13" s="1"/>
  <c r="G14"/>
  <c r="BE6"/>
  <c r="BE11" l="1"/>
  <c r="N13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H14"/>
  <c r="I14" s="1"/>
  <c r="J14" s="1"/>
  <c r="K14" s="1"/>
  <c r="L14" s="1"/>
  <c r="M14" s="1"/>
  <c r="N14" s="1"/>
  <c r="O14" s="1"/>
  <c r="P14" s="1"/>
  <c r="Q14" s="1"/>
  <c r="F14"/>
  <c r="E14" s="1"/>
  <c r="G15"/>
  <c r="AL13" l="1"/>
  <c r="AM13" s="1"/>
  <c r="AN13" s="1"/>
  <c r="AO13" s="1"/>
  <c r="AP13" s="1"/>
  <c r="AQ13" s="1"/>
  <c r="AR13" s="1"/>
  <c r="AS13" s="1"/>
  <c r="AT13" s="1"/>
  <c r="AU13" s="1"/>
  <c r="BC13" s="1"/>
  <c r="BD13" s="1"/>
  <c r="R14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H15"/>
  <c r="I15" s="1"/>
  <c r="J15" s="1"/>
  <c r="K15" s="1"/>
  <c r="L15" s="1"/>
  <c r="M15" s="1"/>
  <c r="F15"/>
  <c r="BE13" l="1"/>
  <c r="N15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BC14"/>
  <c r="BD14" s="1"/>
  <c r="BE14" s="1"/>
  <c r="BD16" l="1"/>
  <c r="BE16" s="1"/>
  <c r="BC15"/>
  <c r="BD15" s="1"/>
  <c r="BE15" s="1"/>
  <c r="BJ9" i="17" l="1"/>
  <c r="BJ22"/>
  <c r="BJ21"/>
  <c r="BJ20"/>
  <c r="BJ19"/>
  <c r="BJ18"/>
  <c r="BJ17"/>
  <c r="BJ16"/>
  <c r="BJ15"/>
  <c r="BJ14"/>
  <c r="BJ13"/>
  <c r="BJ12"/>
  <c r="BJ11"/>
  <c r="BJ10"/>
  <c r="BJ8"/>
  <c r="BJ7"/>
  <c r="BJ6"/>
  <c r="BJ5"/>
  <c r="H6" i="13" l="1"/>
  <c r="G5"/>
  <c r="I5"/>
  <c r="J5" l="1"/>
  <c r="BO21" i="21" l="1"/>
  <c r="D12"/>
  <c r="E12" s="1"/>
  <c r="F12" s="1"/>
  <c r="G12" s="1"/>
  <c r="H12" s="1"/>
  <c r="I12" s="1"/>
  <c r="J12" s="1"/>
  <c r="C6"/>
  <c r="C7" s="1"/>
  <c r="C8" s="1"/>
  <c r="D8" s="1"/>
  <c r="E8" s="1"/>
  <c r="F8" s="1"/>
  <c r="G8" s="1"/>
  <c r="H8" s="1"/>
  <c r="I8" s="1"/>
  <c r="J8" s="1"/>
  <c r="K8" s="1"/>
  <c r="L8" s="1"/>
  <c r="M8" s="1"/>
  <c r="N8" s="1"/>
  <c r="O8" s="1"/>
  <c r="D13" l="1"/>
  <c r="P8"/>
  <c r="Q8" s="1"/>
  <c r="R8" s="1"/>
  <c r="S8" s="1"/>
  <c r="T8" s="1"/>
  <c r="U8" s="1"/>
  <c r="J13"/>
  <c r="K12"/>
  <c r="L12" s="1"/>
  <c r="M12" s="1"/>
  <c r="N12" s="1"/>
  <c r="O12" s="1"/>
  <c r="C9"/>
  <c r="D7"/>
  <c r="E7" s="1"/>
  <c r="F7" s="1"/>
  <c r="G7" s="1"/>
  <c r="H7" s="1"/>
  <c r="I7" s="1"/>
  <c r="J7" s="1"/>
  <c r="K7" s="1"/>
  <c r="D6"/>
  <c r="E6" s="1"/>
  <c r="F6" s="1"/>
  <c r="G6" s="1"/>
  <c r="H6" s="1"/>
  <c r="I6" s="1"/>
  <c r="J6" s="1"/>
  <c r="K6" s="1"/>
  <c r="L6" s="1"/>
  <c r="M6" s="1"/>
  <c r="N6" s="1"/>
  <c r="O6" s="1"/>
  <c r="P12" l="1"/>
  <c r="P13" s="1"/>
  <c r="V8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AY8" s="1"/>
  <c r="AZ8" s="1"/>
  <c r="BA8" s="1"/>
  <c r="BB8" s="1"/>
  <c r="P6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D14"/>
  <c r="E13"/>
  <c r="F13" s="1"/>
  <c r="G13" s="1"/>
  <c r="H13" s="1"/>
  <c r="I13" s="1"/>
  <c r="D9"/>
  <c r="E9" s="1"/>
  <c r="F9" s="1"/>
  <c r="G9" s="1"/>
  <c r="H9" s="1"/>
  <c r="I9" s="1"/>
  <c r="J9" s="1"/>
  <c r="K9" s="1"/>
  <c r="C10"/>
  <c r="C11" s="1"/>
  <c r="L7"/>
  <c r="M7" s="1"/>
  <c r="N7" s="1"/>
  <c r="O7" s="1"/>
  <c r="P7" s="1"/>
  <c r="Q7" s="1"/>
  <c r="R7" s="1"/>
  <c r="J14"/>
  <c r="K13"/>
  <c r="BP6" l="1"/>
  <c r="BP8"/>
  <c r="BQ8" s="1"/>
  <c r="BR8" s="1"/>
  <c r="AH6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S7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BE7" s="1"/>
  <c r="BF7" s="1"/>
  <c r="BG7" s="1"/>
  <c r="BH7" s="1"/>
  <c r="Q12"/>
  <c r="R12" s="1"/>
  <c r="S12" s="1"/>
  <c r="T12" s="1"/>
  <c r="U12" s="1"/>
  <c r="V12" s="1"/>
  <c r="E14"/>
  <c r="F14" s="1"/>
  <c r="G14" s="1"/>
  <c r="H14" s="1"/>
  <c r="I14" s="1"/>
  <c r="D15"/>
  <c r="J15"/>
  <c r="K14"/>
  <c r="L14" s="1"/>
  <c r="M14" s="1"/>
  <c r="N14" s="1"/>
  <c r="O14" s="1"/>
  <c r="Q13"/>
  <c r="R13" s="1"/>
  <c r="P14"/>
  <c r="L13"/>
  <c r="M13" s="1"/>
  <c r="N13" s="1"/>
  <c r="O13" s="1"/>
  <c r="L9"/>
  <c r="M9" s="1"/>
  <c r="N9" s="1"/>
  <c r="O9" s="1"/>
  <c r="D11"/>
  <c r="E11" s="1"/>
  <c r="F11" s="1"/>
  <c r="G11" s="1"/>
  <c r="H11" s="1"/>
  <c r="I11" s="1"/>
  <c r="J11" s="1"/>
  <c r="K11" s="1"/>
  <c r="D10"/>
  <c r="E10" s="1"/>
  <c r="F10" s="1"/>
  <c r="G10" s="1"/>
  <c r="H10" s="1"/>
  <c r="I10" s="1"/>
  <c r="J10" s="1"/>
  <c r="K10" s="1"/>
  <c r="L10" s="1"/>
  <c r="M10" s="1"/>
  <c r="N10" s="1"/>
  <c r="O10" s="1"/>
  <c r="BP7" l="1"/>
  <c r="P9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BG9" s="1"/>
  <c r="BH9" s="1"/>
  <c r="BI9" s="1"/>
  <c r="BJ9" s="1"/>
  <c r="BK9" s="1"/>
  <c r="S13"/>
  <c r="T13" s="1"/>
  <c r="U13" s="1"/>
  <c r="BQ7"/>
  <c r="BR7" s="1"/>
  <c r="BQ6"/>
  <c r="BR6" s="1"/>
  <c r="E15"/>
  <c r="F15" s="1"/>
  <c r="G15" s="1"/>
  <c r="H15" s="1"/>
  <c r="I15" s="1"/>
  <c r="D16"/>
  <c r="C15"/>
  <c r="V13"/>
  <c r="W12"/>
  <c r="X12" s="1"/>
  <c r="Y12" s="1"/>
  <c r="Z12" s="1"/>
  <c r="AA12" s="1"/>
  <c r="AB12" s="1"/>
  <c r="J16"/>
  <c r="K15"/>
  <c r="L15" s="1"/>
  <c r="M15" s="1"/>
  <c r="N15" s="1"/>
  <c r="O15" s="1"/>
  <c r="L11"/>
  <c r="M11" s="1"/>
  <c r="N11" s="1"/>
  <c r="O11" s="1"/>
  <c r="P11" s="1"/>
  <c r="Q11" s="1"/>
  <c r="R11" s="1"/>
  <c r="S11" s="1"/>
  <c r="T11" s="1"/>
  <c r="U11" s="1"/>
  <c r="P10"/>
  <c r="Q10" s="1"/>
  <c r="R10" s="1"/>
  <c r="Q14"/>
  <c r="R14" s="1"/>
  <c r="S14" s="1"/>
  <c r="P15"/>
  <c r="BP10" l="1"/>
  <c r="BP9"/>
  <c r="S10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AW10" s="1"/>
  <c r="AX10" s="1"/>
  <c r="AY10" s="1"/>
  <c r="AZ10" s="1"/>
  <c r="BA10" s="1"/>
  <c r="BB10" s="1"/>
  <c r="V1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T11" s="1"/>
  <c r="AU11" s="1"/>
  <c r="AV11" s="1"/>
  <c r="AW11" s="1"/>
  <c r="AX11" s="1"/>
  <c r="AY11" s="1"/>
  <c r="AZ11" s="1"/>
  <c r="BA11" s="1"/>
  <c r="BB11" s="1"/>
  <c r="BQ9"/>
  <c r="BR9" s="1"/>
  <c r="D17"/>
  <c r="E16"/>
  <c r="F16" s="1"/>
  <c r="G16" s="1"/>
  <c r="H16" s="1"/>
  <c r="I16" s="1"/>
  <c r="Q15"/>
  <c r="R15" s="1"/>
  <c r="S15" s="1"/>
  <c r="T15" s="1"/>
  <c r="U15" s="1"/>
  <c r="P16"/>
  <c r="J17"/>
  <c r="K16"/>
  <c r="L16" s="1"/>
  <c r="M16" s="1"/>
  <c r="N16" s="1"/>
  <c r="O16" s="1"/>
  <c r="V14"/>
  <c r="W13"/>
  <c r="X13" s="1"/>
  <c r="Y13" s="1"/>
  <c r="Z13" s="1"/>
  <c r="AA13" s="1"/>
  <c r="AC12"/>
  <c r="AD12" s="1"/>
  <c r="AE12" s="1"/>
  <c r="AF12" s="1"/>
  <c r="AG12" s="1"/>
  <c r="AH12" s="1"/>
  <c r="AB13"/>
  <c r="T14"/>
  <c r="U14" s="1"/>
  <c r="F6" i="20"/>
  <c r="G6" s="1"/>
  <c r="H6" s="1"/>
  <c r="I6" s="1"/>
  <c r="J6" s="1"/>
  <c r="K6" s="1"/>
  <c r="L6" s="1"/>
  <c r="M6" s="1"/>
  <c r="N6" s="1"/>
  <c r="O6" s="1"/>
  <c r="E8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E7"/>
  <c r="F7" s="1"/>
  <c r="G7" s="1"/>
  <c r="H7" s="1"/>
  <c r="I7" s="1"/>
  <c r="J7" s="1"/>
  <c r="K7" s="1"/>
  <c r="L7" s="1"/>
  <c r="M7" s="1"/>
  <c r="N7" s="1"/>
  <c r="O7" s="1"/>
  <c r="P7" s="1"/>
  <c r="Q7" s="1"/>
  <c r="R7" s="1"/>
  <c r="S7" s="1"/>
  <c r="BP11" i="21" l="1"/>
  <c r="BQ11" s="1"/>
  <c r="BR11" s="1"/>
  <c r="P6" i="20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G6"/>
  <c r="T7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T9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BG9"/>
  <c r="BQ10" i="21"/>
  <c r="BR10" s="1"/>
  <c r="D18"/>
  <c r="E17"/>
  <c r="F17" s="1"/>
  <c r="G17" s="1"/>
  <c r="H17" s="1"/>
  <c r="I17" s="1"/>
  <c r="F8" i="20"/>
  <c r="G8" s="1"/>
  <c r="H8" s="1"/>
  <c r="I8" s="1"/>
  <c r="J8" s="1"/>
  <c r="K8" s="1"/>
  <c r="L8" s="1"/>
  <c r="M8" s="1"/>
  <c r="N8" s="1"/>
  <c r="O8" s="1"/>
  <c r="AC13" i="21"/>
  <c r="AD13" s="1"/>
  <c r="AE13" s="1"/>
  <c r="AF13" s="1"/>
  <c r="AG13" s="1"/>
  <c r="AB14"/>
  <c r="K17"/>
  <c r="L17" s="1"/>
  <c r="M17" s="1"/>
  <c r="N17" s="1"/>
  <c r="O17" s="1"/>
  <c r="J18"/>
  <c r="Q16"/>
  <c r="R16" s="1"/>
  <c r="P17"/>
  <c r="AH13"/>
  <c r="AI12"/>
  <c r="AJ12" s="1"/>
  <c r="AK12" s="1"/>
  <c r="AL12" s="1"/>
  <c r="AM12" s="1"/>
  <c r="AN12" s="1"/>
  <c r="V15"/>
  <c r="W14"/>
  <c r="X14" s="1"/>
  <c r="Y14" s="1"/>
  <c r="Z14" s="1"/>
  <c r="AA14" s="1"/>
  <c r="E10" i="20"/>
  <c r="F10" s="1"/>
  <c r="G10" s="1"/>
  <c r="H10" s="1"/>
  <c r="I10" s="1"/>
  <c r="J10" s="1"/>
  <c r="K10" s="1"/>
  <c r="L10" s="1"/>
  <c r="M10" s="1"/>
  <c r="P8" l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AY8" s="1"/>
  <c r="AZ8" s="1"/>
  <c r="BA8" s="1"/>
  <c r="N10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AW10" s="1"/>
  <c r="AX10" s="1"/>
  <c r="AY10" s="1"/>
  <c r="AZ10" s="1"/>
  <c r="BA10" s="1"/>
  <c r="BB10" s="1"/>
  <c r="BC10" s="1"/>
  <c r="BD10" s="1"/>
  <c r="BE10" s="1"/>
  <c r="BG7"/>
  <c r="S16" i="21"/>
  <c r="T16" s="1"/>
  <c r="U16" s="1"/>
  <c r="C18"/>
  <c r="E18"/>
  <c r="F18" s="1"/>
  <c r="G18" s="1"/>
  <c r="H18" s="1"/>
  <c r="I18" s="1"/>
  <c r="D19"/>
  <c r="Q17"/>
  <c r="R17" s="1"/>
  <c r="S17" s="1"/>
  <c r="T17" s="1"/>
  <c r="U17" s="1"/>
  <c r="P18"/>
  <c r="AH14"/>
  <c r="AI13"/>
  <c r="AJ13" s="1"/>
  <c r="AO12"/>
  <c r="AP12" s="1"/>
  <c r="AQ12" s="1"/>
  <c r="AN13"/>
  <c r="K18"/>
  <c r="L18" s="1"/>
  <c r="M18" s="1"/>
  <c r="N18" s="1"/>
  <c r="O18" s="1"/>
  <c r="J19"/>
  <c r="V16"/>
  <c r="W15"/>
  <c r="AC14"/>
  <c r="AD14" s="1"/>
  <c r="AE14" s="1"/>
  <c r="AF14" s="1"/>
  <c r="AG14" s="1"/>
  <c r="AB15"/>
  <c r="E11" i="20"/>
  <c r="F11" s="1"/>
  <c r="G11" s="1"/>
  <c r="H11" s="1"/>
  <c r="I11" s="1"/>
  <c r="J11" s="1"/>
  <c r="K11" s="1"/>
  <c r="L11" s="1"/>
  <c r="M11" s="1"/>
  <c r="N11" s="1"/>
  <c r="O11" s="1"/>
  <c r="P11" s="1"/>
  <c r="Q11" s="1"/>
  <c r="D10"/>
  <c r="C10" s="1"/>
  <c r="BG10" s="1"/>
  <c r="R11" l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T11" s="1"/>
  <c r="AU11" s="1"/>
  <c r="AV11" s="1"/>
  <c r="AW11" s="1"/>
  <c r="AX11" s="1"/>
  <c r="AY11" s="1"/>
  <c r="BG8"/>
  <c r="AK13" i="21"/>
  <c r="AL13" s="1"/>
  <c r="AM13" s="1"/>
  <c r="E19"/>
  <c r="F19" s="1"/>
  <c r="G19" s="1"/>
  <c r="H19" s="1"/>
  <c r="I19" s="1"/>
  <c r="D20"/>
  <c r="E20" s="1"/>
  <c r="F20" s="1"/>
  <c r="G20" s="1"/>
  <c r="H20" s="1"/>
  <c r="I20" s="1"/>
  <c r="V17"/>
  <c r="W16"/>
  <c r="X16" s="1"/>
  <c r="Y16" s="1"/>
  <c r="Z16" s="1"/>
  <c r="AA16" s="1"/>
  <c r="AR12"/>
  <c r="AS12" s="1"/>
  <c r="AT12" s="1"/>
  <c r="X15"/>
  <c r="Y15" s="1"/>
  <c r="Z15" s="1"/>
  <c r="AA15" s="1"/>
  <c r="AO13"/>
  <c r="AP13" s="1"/>
  <c r="AQ13" s="1"/>
  <c r="AR13" s="1"/>
  <c r="AS13" s="1"/>
  <c r="AN14"/>
  <c r="Q18"/>
  <c r="R18" s="1"/>
  <c r="S18" s="1"/>
  <c r="P19"/>
  <c r="AH15"/>
  <c r="AI14"/>
  <c r="AJ14" s="1"/>
  <c r="AK14" s="1"/>
  <c r="AL14" s="1"/>
  <c r="AM14" s="1"/>
  <c r="AB16"/>
  <c r="AC15"/>
  <c r="AD15" s="1"/>
  <c r="AE15" s="1"/>
  <c r="AF15" s="1"/>
  <c r="AG15" s="1"/>
  <c r="J20"/>
  <c r="K20" s="1"/>
  <c r="L20" s="1"/>
  <c r="M20" s="1"/>
  <c r="N20" s="1"/>
  <c r="O20" s="1"/>
  <c r="K19"/>
  <c r="L19" s="1"/>
  <c r="M19" s="1"/>
  <c r="N19" s="1"/>
  <c r="O19" s="1"/>
  <c r="E12" i="20"/>
  <c r="F12" s="1"/>
  <c r="G12" s="1"/>
  <c r="H12" s="1"/>
  <c r="I12" s="1"/>
  <c r="J12" s="1"/>
  <c r="K12" s="1"/>
  <c r="D11"/>
  <c r="C11" s="1"/>
  <c r="BG11" s="1"/>
  <c r="L12" l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C16" i="21"/>
  <c r="AD16" s="1"/>
  <c r="AE16" s="1"/>
  <c r="AF16" s="1"/>
  <c r="AG16" s="1"/>
  <c r="AB17"/>
  <c r="T18"/>
  <c r="U18" s="1"/>
  <c r="V18"/>
  <c r="W17"/>
  <c r="Q19"/>
  <c r="R19" s="1"/>
  <c r="P20"/>
  <c r="Q20" s="1"/>
  <c r="R20" s="1"/>
  <c r="S20" s="1"/>
  <c r="T20" s="1"/>
  <c r="U20" s="1"/>
  <c r="AH16"/>
  <c r="AI15"/>
  <c r="AJ15" s="1"/>
  <c r="AT13"/>
  <c r="AU12"/>
  <c r="AV12" s="1"/>
  <c r="AW12" s="1"/>
  <c r="AX12" s="1"/>
  <c r="AY12" s="1"/>
  <c r="AO14"/>
  <c r="AP14" s="1"/>
  <c r="AQ14" s="1"/>
  <c r="AR14" s="1"/>
  <c r="AS14" s="1"/>
  <c r="AN15"/>
  <c r="E13" i="20"/>
  <c r="F13" s="1"/>
  <c r="G13" s="1"/>
  <c r="H13" s="1"/>
  <c r="I13" s="1"/>
  <c r="J13" s="1"/>
  <c r="K13" s="1"/>
  <c r="L13" s="1"/>
  <c r="M13" s="1"/>
  <c r="N13" s="1"/>
  <c r="O13" s="1"/>
  <c r="P13" s="1"/>
  <c r="Q13" s="1"/>
  <c r="D12"/>
  <c r="C12" s="1"/>
  <c r="BG12" s="1"/>
  <c r="R13" l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AW13" s="1"/>
  <c r="AX13" s="1"/>
  <c r="AY13" s="1"/>
  <c r="AZ13" s="1"/>
  <c r="BA13" s="1"/>
  <c r="BB13" s="1"/>
  <c r="BC13" s="1"/>
  <c r="AK15" i="21"/>
  <c r="AL15" s="1"/>
  <c r="AM15" s="1"/>
  <c r="S19"/>
  <c r="T19" s="1"/>
  <c r="U19" s="1"/>
  <c r="AH17"/>
  <c r="AI16"/>
  <c r="AJ16" s="1"/>
  <c r="AK16" s="1"/>
  <c r="AL16" s="1"/>
  <c r="AM16" s="1"/>
  <c r="W18"/>
  <c r="X18" s="1"/>
  <c r="Y18" s="1"/>
  <c r="Z18" s="1"/>
  <c r="AA18" s="1"/>
  <c r="V19"/>
  <c r="AO15"/>
  <c r="AP15" s="1"/>
  <c r="AQ15" s="1"/>
  <c r="AR15" s="1"/>
  <c r="AS15" s="1"/>
  <c r="AN16"/>
  <c r="X17"/>
  <c r="Y17" s="1"/>
  <c r="Z17" s="1"/>
  <c r="AA17" s="1"/>
  <c r="AC17"/>
  <c r="AD17" s="1"/>
  <c r="AE17" s="1"/>
  <c r="AF17" s="1"/>
  <c r="AG17" s="1"/>
  <c r="AB18"/>
  <c r="AT14"/>
  <c r="AU13"/>
  <c r="AV13" s="1"/>
  <c r="AW13" s="1"/>
  <c r="AX13" s="1"/>
  <c r="AY13" s="1"/>
  <c r="AZ12"/>
  <c r="E14" i="20"/>
  <c r="D13"/>
  <c r="C13" s="1"/>
  <c r="BG13" s="1"/>
  <c r="D14" l="1"/>
  <c r="C14" s="1"/>
  <c r="F14"/>
  <c r="G14" s="1"/>
  <c r="H14" s="1"/>
  <c r="I14" s="1"/>
  <c r="J14" s="1"/>
  <c r="K14" s="1"/>
  <c r="L14" s="1"/>
  <c r="M14" s="1"/>
  <c r="BA12" i="21"/>
  <c r="BB12" s="1"/>
  <c r="BC12" s="1"/>
  <c r="BD12" s="1"/>
  <c r="BE12" s="1"/>
  <c r="BF12" s="1"/>
  <c r="AZ13"/>
  <c r="AI17"/>
  <c r="AJ17" s="1"/>
  <c r="AK17" s="1"/>
  <c r="AL17" s="1"/>
  <c r="AM17" s="1"/>
  <c r="AH18"/>
  <c r="AB19"/>
  <c r="AC18"/>
  <c r="AD18" s="1"/>
  <c r="AE18" s="1"/>
  <c r="AF18" s="1"/>
  <c r="AG18" s="1"/>
  <c r="AO16"/>
  <c r="AP16" s="1"/>
  <c r="AQ16" s="1"/>
  <c r="AN17"/>
  <c r="AT15"/>
  <c r="AU14"/>
  <c r="W19"/>
  <c r="X19" s="1"/>
  <c r="Y19" s="1"/>
  <c r="Z19" s="1"/>
  <c r="AA19" s="1"/>
  <c r="V20"/>
  <c r="W20" s="1"/>
  <c r="BF15" i="20"/>
  <c r="N14" l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R16" i="21"/>
  <c r="AS16" s="1"/>
  <c r="BG12"/>
  <c r="BH12" s="1"/>
  <c r="BI12" s="1"/>
  <c r="BJ12" s="1"/>
  <c r="BK12" s="1"/>
  <c r="BL12" s="1"/>
  <c r="BM12" s="1"/>
  <c r="BN12" s="1"/>
  <c r="X20"/>
  <c r="Y20" s="1"/>
  <c r="Z20" s="1"/>
  <c r="AA20" s="1"/>
  <c r="AO17"/>
  <c r="AP17" s="1"/>
  <c r="AN18"/>
  <c r="BA13"/>
  <c r="AZ14"/>
  <c r="AT16"/>
  <c r="AU15"/>
  <c r="AV15" s="1"/>
  <c r="AW15" s="1"/>
  <c r="AX15" s="1"/>
  <c r="AY15" s="1"/>
  <c r="AC19"/>
  <c r="AD19" s="1"/>
  <c r="AE19" s="1"/>
  <c r="AF19" s="1"/>
  <c r="AG19" s="1"/>
  <c r="AB20"/>
  <c r="AC20" s="1"/>
  <c r="AD20" s="1"/>
  <c r="AE20" s="1"/>
  <c r="AF20" s="1"/>
  <c r="AG20" s="1"/>
  <c r="AV14"/>
  <c r="AW14" s="1"/>
  <c r="AX14" s="1"/>
  <c r="AY14" s="1"/>
  <c r="AI18"/>
  <c r="AJ18" s="1"/>
  <c r="AK18" s="1"/>
  <c r="AL18" s="1"/>
  <c r="AM18" s="1"/>
  <c r="AH19"/>
  <c r="BE26" i="19"/>
  <c r="G7"/>
  <c r="H7" s="1"/>
  <c r="I7" s="1"/>
  <c r="H6"/>
  <c r="I6" s="1"/>
  <c r="J6" s="1"/>
  <c r="K6" s="1"/>
  <c r="L6" s="1"/>
  <c r="M6" s="1"/>
  <c r="N6" s="1"/>
  <c r="O6" s="1"/>
  <c r="BQ12" i="21" l="1"/>
  <c r="BR12" s="1"/>
  <c r="BP12"/>
  <c r="BG14" i="20"/>
  <c r="AQ17" i="21"/>
  <c r="AR17" s="1"/>
  <c r="AS17" s="1"/>
  <c r="P6" i="19"/>
  <c r="Q6" s="1"/>
  <c r="R6" s="1"/>
  <c r="BB13" i="21"/>
  <c r="BC13" s="1"/>
  <c r="BD13" s="1"/>
  <c r="BE13" s="1"/>
  <c r="AH20"/>
  <c r="AI20" s="1"/>
  <c r="AJ20" s="1"/>
  <c r="AK20" s="1"/>
  <c r="AL20" s="1"/>
  <c r="AM20" s="1"/>
  <c r="AI19"/>
  <c r="AJ19" s="1"/>
  <c r="AK19" s="1"/>
  <c r="AL19" s="1"/>
  <c r="AM19" s="1"/>
  <c r="BA14"/>
  <c r="BB14" s="1"/>
  <c r="BC14" s="1"/>
  <c r="BD14" s="1"/>
  <c r="BE14" s="1"/>
  <c r="BF14" s="1"/>
  <c r="BG14" s="1"/>
  <c r="BH14" s="1"/>
  <c r="BP14" s="1"/>
  <c r="AZ15"/>
  <c r="AT17"/>
  <c r="AU16"/>
  <c r="AV16" s="1"/>
  <c r="AO18"/>
  <c r="AP18" s="1"/>
  <c r="AQ18" s="1"/>
  <c r="AR18" s="1"/>
  <c r="AS18" s="1"/>
  <c r="AN19"/>
  <c r="BH6" i="20"/>
  <c r="BI6" s="1"/>
  <c r="BH10"/>
  <c r="BI10" s="1"/>
  <c r="BH11"/>
  <c r="BI11" s="1"/>
  <c r="BH7"/>
  <c r="BI7" s="1"/>
  <c r="G8" i="19"/>
  <c r="J7"/>
  <c r="K7" s="1"/>
  <c r="L7" s="1"/>
  <c r="M7" s="1"/>
  <c r="N7" s="1"/>
  <c r="O7" s="1"/>
  <c r="P7" s="1"/>
  <c r="BQ13" i="21" l="1"/>
  <c r="BR13" s="1"/>
  <c r="BP13"/>
  <c r="Q7" i="19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S6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W16" i="21"/>
  <c r="AX16" s="1"/>
  <c r="AY16" s="1"/>
  <c r="AR6" i="19"/>
  <c r="AS6" s="1"/>
  <c r="AT6" s="1"/>
  <c r="AU6" s="1"/>
  <c r="AV6" s="1"/>
  <c r="AW6" s="1"/>
  <c r="AX6" s="1"/>
  <c r="AY6" s="1"/>
  <c r="AZ6" s="1"/>
  <c r="BA6" s="1"/>
  <c r="BB6" s="1"/>
  <c r="AZ16" i="21"/>
  <c r="BA15"/>
  <c r="BB15" s="1"/>
  <c r="BC15" s="1"/>
  <c r="AT18"/>
  <c r="AU17"/>
  <c r="AO19"/>
  <c r="AP19" s="1"/>
  <c r="AQ19" s="1"/>
  <c r="AN20"/>
  <c r="AO20" s="1"/>
  <c r="AP20" s="1"/>
  <c r="AQ20" s="1"/>
  <c r="AR20" s="1"/>
  <c r="AS20" s="1"/>
  <c r="BH14" i="20"/>
  <c r="BI14" s="1"/>
  <c r="BH8"/>
  <c r="BH13"/>
  <c r="BI13" s="1"/>
  <c r="BH12"/>
  <c r="BI12" s="1"/>
  <c r="H8" i="19"/>
  <c r="I8" s="1"/>
  <c r="J8" s="1"/>
  <c r="K8" s="1"/>
  <c r="L8" s="1"/>
  <c r="M8" s="1"/>
  <c r="G9"/>
  <c r="AI7" l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BF7" s="1"/>
  <c r="BG7" s="1"/>
  <c r="BH7" s="1"/>
  <c r="BF6"/>
  <c r="BG6" s="1"/>
  <c r="BH6" s="1"/>
  <c r="AR19" i="21"/>
  <c r="AS19" s="1"/>
  <c r="BQ14"/>
  <c r="BR14" s="1"/>
  <c r="AU18"/>
  <c r="AV18" s="1"/>
  <c r="AW18" s="1"/>
  <c r="AX18" s="1"/>
  <c r="AY18" s="1"/>
  <c r="AT19"/>
  <c r="BA16"/>
  <c r="AZ17"/>
  <c r="AV17"/>
  <c r="AW17" s="1"/>
  <c r="AX17" s="1"/>
  <c r="AY17" s="1"/>
  <c r="BD15"/>
  <c r="BE15" s="1"/>
  <c r="BI8" i="20"/>
  <c r="BH9"/>
  <c r="BI9" s="1"/>
  <c r="N8" i="19"/>
  <c r="O8" s="1"/>
  <c r="G10"/>
  <c r="H9"/>
  <c r="I9" s="1"/>
  <c r="BQ15" i="21" l="1"/>
  <c r="BR15" s="1"/>
  <c r="BP15"/>
  <c r="P8" i="19"/>
  <c r="Q8" s="1"/>
  <c r="R8" s="1"/>
  <c r="BB16" i="21"/>
  <c r="BC16" s="1"/>
  <c r="BD16" s="1"/>
  <c r="BE16" s="1"/>
  <c r="BF16" s="1"/>
  <c r="BG16" s="1"/>
  <c r="BH16" s="1"/>
  <c r="BI16" s="1"/>
  <c r="BJ16" s="1"/>
  <c r="BK16" s="1"/>
  <c r="BL16" s="1"/>
  <c r="BM16" s="1"/>
  <c r="BN16" s="1"/>
  <c r="BA17"/>
  <c r="BB17" s="1"/>
  <c r="BC17" s="1"/>
  <c r="AZ18"/>
  <c r="AU19"/>
  <c r="AV19" s="1"/>
  <c r="AW19" s="1"/>
  <c r="AX19" s="1"/>
  <c r="AY19" s="1"/>
  <c r="AT20"/>
  <c r="AU20" s="1"/>
  <c r="AV20" s="1"/>
  <c r="BH15" i="20"/>
  <c r="BI15" s="1"/>
  <c r="J9" i="19"/>
  <c r="K9" s="1"/>
  <c r="L9" s="1"/>
  <c r="M9" s="1"/>
  <c r="N9" s="1"/>
  <c r="O9" s="1"/>
  <c r="P9" s="1"/>
  <c r="G11"/>
  <c r="H10"/>
  <c r="I10" s="1"/>
  <c r="J10" s="1"/>
  <c r="K10" s="1"/>
  <c r="L10" s="1"/>
  <c r="M10" s="1"/>
  <c r="D12" i="18"/>
  <c r="E12" s="1"/>
  <c r="F12" s="1"/>
  <c r="G12" s="1"/>
  <c r="H12" s="1"/>
  <c r="I12" s="1"/>
  <c r="J12" s="1"/>
  <c r="C13"/>
  <c r="C14" s="1"/>
  <c r="BQ16" i="21" l="1"/>
  <c r="BR16" s="1"/>
  <c r="BP16"/>
  <c r="S8" i="19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AY8" s="1"/>
  <c r="AZ8" s="1"/>
  <c r="BA8" s="1"/>
  <c r="BB8" s="1"/>
  <c r="BC8" s="1"/>
  <c r="BD8" s="1"/>
  <c r="Q9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K12" i="18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W20" i="21"/>
  <c r="AX20" s="1"/>
  <c r="AY20" s="1"/>
  <c r="BD17"/>
  <c r="BE17" s="1"/>
  <c r="AZ19"/>
  <c r="BA18"/>
  <c r="BB18" s="1"/>
  <c r="BC18" s="1"/>
  <c r="BD18" s="1"/>
  <c r="BE18" s="1"/>
  <c r="BF18" s="1"/>
  <c r="BG18" s="1"/>
  <c r="BH18" s="1"/>
  <c r="BP18" s="1"/>
  <c r="N10" i="19"/>
  <c r="O10" s="1"/>
  <c r="F11"/>
  <c r="E11" s="1"/>
  <c r="G12"/>
  <c r="H11"/>
  <c r="I11" s="1"/>
  <c r="C15" i="18"/>
  <c r="D14"/>
  <c r="E14" s="1"/>
  <c r="F14" s="1"/>
  <c r="G14" s="1"/>
  <c r="H14" s="1"/>
  <c r="I14" s="1"/>
  <c r="J14" s="1"/>
  <c r="D13"/>
  <c r="E13" s="1"/>
  <c r="F13" s="1"/>
  <c r="G13" s="1"/>
  <c r="H13" s="1"/>
  <c r="BP17" i="21" l="1"/>
  <c r="BQ17" s="1"/>
  <c r="BR17" s="1"/>
  <c r="AI9" i="19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BF9" s="1"/>
  <c r="BG9" s="1"/>
  <c r="BH9" s="1"/>
  <c r="BF8"/>
  <c r="BG8" s="1"/>
  <c r="BH8" s="1"/>
  <c r="K14" i="18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J14"/>
  <c r="I13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J12"/>
  <c r="P10" i="19"/>
  <c r="Q10" s="1"/>
  <c r="R10" s="1"/>
  <c r="S10" s="1"/>
  <c r="T10" s="1"/>
  <c r="BA19" i="21"/>
  <c r="BB19" s="1"/>
  <c r="BC19" s="1"/>
  <c r="AZ20"/>
  <c r="BA20" s="1"/>
  <c r="H12" i="19"/>
  <c r="I12" s="1"/>
  <c r="J12" s="1"/>
  <c r="K12" s="1"/>
  <c r="L12" s="1"/>
  <c r="M12" s="1"/>
  <c r="N12" s="1"/>
  <c r="O12" s="1"/>
  <c r="P12" s="1"/>
  <c r="G13"/>
  <c r="J11"/>
  <c r="K11" s="1"/>
  <c r="C16" i="18"/>
  <c r="D15"/>
  <c r="E15" s="1"/>
  <c r="F15" s="1"/>
  <c r="G15" s="1"/>
  <c r="H15" s="1"/>
  <c r="Q12" i="19" l="1"/>
  <c r="R12" s="1"/>
  <c r="S12" s="1"/>
  <c r="T12" s="1"/>
  <c r="U12" s="1"/>
  <c r="V12" s="1"/>
  <c r="W12" s="1"/>
  <c r="U10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AW10" s="1"/>
  <c r="AX10" s="1"/>
  <c r="I15" i="18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J13"/>
  <c r="L11" i="19"/>
  <c r="M11" s="1"/>
  <c r="N11" s="1"/>
  <c r="BD19" i="21"/>
  <c r="BE19" s="1"/>
  <c r="BB20"/>
  <c r="BC20" s="1"/>
  <c r="BD20" s="1"/>
  <c r="BE20" s="1"/>
  <c r="BF20" s="1"/>
  <c r="BG20" s="1"/>
  <c r="BH20" s="1"/>
  <c r="BI20" s="1"/>
  <c r="BJ20" s="1"/>
  <c r="BK20" s="1"/>
  <c r="BQ18"/>
  <c r="BR18" s="1"/>
  <c r="H13" i="19"/>
  <c r="I13" s="1"/>
  <c r="G14"/>
  <c r="C17" i="18"/>
  <c r="D16"/>
  <c r="E16" s="1"/>
  <c r="F16" s="1"/>
  <c r="G16" s="1"/>
  <c r="H16" s="1"/>
  <c r="I16" s="1"/>
  <c r="J16" s="1"/>
  <c r="BP19" i="21" l="1"/>
  <c r="BQ19" s="1"/>
  <c r="BQ20"/>
  <c r="BP20"/>
  <c r="O11" i="19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T11" s="1"/>
  <c r="AU11" s="1"/>
  <c r="AV11" s="1"/>
  <c r="AW11" s="1"/>
  <c r="AX11" s="1"/>
  <c r="AY11" s="1"/>
  <c r="AZ11" s="1"/>
  <c r="BA11" s="1"/>
  <c r="BB11" s="1"/>
  <c r="BF10"/>
  <c r="BG10" s="1"/>
  <c r="BH10" s="1"/>
  <c r="K16" i="18"/>
  <c r="L16" s="1"/>
  <c r="M16" s="1"/>
  <c r="N16" s="1"/>
  <c r="O16" s="1"/>
  <c r="P16" s="1"/>
  <c r="Q16" s="1"/>
  <c r="R16" s="1"/>
  <c r="S16" s="1"/>
  <c r="T16" s="1"/>
  <c r="U16" s="1"/>
  <c r="V16" s="1"/>
  <c r="W16" s="1"/>
  <c r="X16" s="1"/>
  <c r="Y16" s="1"/>
  <c r="Z16" s="1"/>
  <c r="AA16" s="1"/>
  <c r="AB16" s="1"/>
  <c r="AC16" s="1"/>
  <c r="AJ15"/>
  <c r="X12" i="19"/>
  <c r="Y12" s="1"/>
  <c r="Z12" s="1"/>
  <c r="AA12" s="1"/>
  <c r="AB12" s="1"/>
  <c r="AC12" s="1"/>
  <c r="AD12" s="1"/>
  <c r="AE12" s="1"/>
  <c r="AF12" s="1"/>
  <c r="AG12" s="1"/>
  <c r="AH12" s="1"/>
  <c r="BR20" i="21"/>
  <c r="J13" i="19"/>
  <c r="K13" s="1"/>
  <c r="L13" s="1"/>
  <c r="M13" s="1"/>
  <c r="N13" s="1"/>
  <c r="O13" s="1"/>
  <c r="P13" s="1"/>
  <c r="Q13" s="1"/>
  <c r="R13" s="1"/>
  <c r="H14"/>
  <c r="I14" s="1"/>
  <c r="J14" s="1"/>
  <c r="K14" s="1"/>
  <c r="L14" s="1"/>
  <c r="M14" s="1"/>
  <c r="N14" s="1"/>
  <c r="G15"/>
  <c r="F14"/>
  <c r="E14" s="1"/>
  <c r="C18" i="18"/>
  <c r="D17"/>
  <c r="E17" s="1"/>
  <c r="F17" s="1"/>
  <c r="G17" s="1"/>
  <c r="H17" s="1"/>
  <c r="BR19" i="21" l="1"/>
  <c r="BQ21"/>
  <c r="BR21"/>
  <c r="S13" i="19"/>
  <c r="O14"/>
  <c r="BF11"/>
  <c r="BG11" s="1"/>
  <c r="BH11" s="1"/>
  <c r="AI12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BF12" s="1"/>
  <c r="BG12" s="1"/>
  <c r="BH12" s="1"/>
  <c r="I17" i="18"/>
  <c r="J17" s="1"/>
  <c r="K17" s="1"/>
  <c r="L17" s="1"/>
  <c r="M17" s="1"/>
  <c r="N17" s="1"/>
  <c r="O17" s="1"/>
  <c r="P17" s="1"/>
  <c r="Q17" s="1"/>
  <c r="R17" s="1"/>
  <c r="S17" s="1"/>
  <c r="T17" s="1"/>
  <c r="U17" s="1"/>
  <c r="V17" s="1"/>
  <c r="W17" s="1"/>
  <c r="X17" s="1"/>
  <c r="Y17" s="1"/>
  <c r="Z17" s="1"/>
  <c r="AJ16"/>
  <c r="T13" i="19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P14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H15"/>
  <c r="I15" s="1"/>
  <c r="J15" s="1"/>
  <c r="K15" s="1"/>
  <c r="L15" s="1"/>
  <c r="M15" s="1"/>
  <c r="N15" s="1"/>
  <c r="O15" s="1"/>
  <c r="P15" s="1"/>
  <c r="Q15" s="1"/>
  <c r="R15" s="1"/>
  <c r="S15" s="1"/>
  <c r="G16"/>
  <c r="C19" i="18"/>
  <c r="D18"/>
  <c r="E18" s="1"/>
  <c r="F18" s="1"/>
  <c r="G18" s="1"/>
  <c r="H18" s="1"/>
  <c r="I18" s="1"/>
  <c r="J18" s="1"/>
  <c r="AO14" i="19" l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F14" s="1"/>
  <c r="BG14" s="1"/>
  <c r="BH14" s="1"/>
  <c r="BF13"/>
  <c r="K18" i="18"/>
  <c r="L18" s="1"/>
  <c r="M18" s="1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J17"/>
  <c r="T15" i="19"/>
  <c r="BG13"/>
  <c r="BH13" s="1"/>
  <c r="H16"/>
  <c r="I16" s="1"/>
  <c r="J16" s="1"/>
  <c r="K16" s="1"/>
  <c r="L16" s="1"/>
  <c r="M16" s="1"/>
  <c r="G17"/>
  <c r="C20" i="18"/>
  <c r="D19"/>
  <c r="E19" s="1"/>
  <c r="F19" s="1"/>
  <c r="G19" s="1"/>
  <c r="H19" s="1"/>
  <c r="U15" i="19" l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I19" i="18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Y19" s="1"/>
  <c r="Z19" s="1"/>
  <c r="AJ18"/>
  <c r="N16" i="19"/>
  <c r="O16" s="1"/>
  <c r="H17"/>
  <c r="I17" s="1"/>
  <c r="J17" s="1"/>
  <c r="K17" s="1"/>
  <c r="L17" s="1"/>
  <c r="M17" s="1"/>
  <c r="N17" s="1"/>
  <c r="G18"/>
  <c r="F17"/>
  <c r="E17" s="1"/>
  <c r="C21" i="18"/>
  <c r="D20"/>
  <c r="E20" s="1"/>
  <c r="F20" s="1"/>
  <c r="G20" s="1"/>
  <c r="H20" s="1"/>
  <c r="I20" s="1"/>
  <c r="J20" s="1"/>
  <c r="BF15" i="19" l="1"/>
  <c r="BG15" s="1"/>
  <c r="BH15" s="1"/>
  <c r="O17"/>
  <c r="P17" s="1"/>
  <c r="Q17" s="1"/>
  <c r="R17" s="1"/>
  <c r="S17" s="1"/>
  <c r="T17" s="1"/>
  <c r="U17" s="1"/>
  <c r="V17" s="1"/>
  <c r="W17" s="1"/>
  <c r="K20" i="18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J20"/>
  <c r="AJ19"/>
  <c r="P16" i="19"/>
  <c r="Q16" s="1"/>
  <c r="R16" s="1"/>
  <c r="F18"/>
  <c r="E18" s="1"/>
  <c r="G19"/>
  <c r="H18"/>
  <c r="I18" s="1"/>
  <c r="J18" s="1"/>
  <c r="K18" s="1"/>
  <c r="L18" s="1"/>
  <c r="M18" s="1"/>
  <c r="N18" s="1"/>
  <c r="O18" s="1"/>
  <c r="C22" i="18"/>
  <c r="D21"/>
  <c r="E21" s="1"/>
  <c r="F21" s="1"/>
  <c r="G21" s="1"/>
  <c r="H21" s="1"/>
  <c r="S16" i="19" l="1"/>
  <c r="T16" s="1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AP16" s="1"/>
  <c r="AQ16" s="1"/>
  <c r="AR16" s="1"/>
  <c r="AS16" s="1"/>
  <c r="AT16" s="1"/>
  <c r="AU16" s="1"/>
  <c r="AV16" s="1"/>
  <c r="BF16"/>
  <c r="BG16" s="1"/>
  <c r="BH16" s="1"/>
  <c r="I21" i="18"/>
  <c r="J21" s="1"/>
  <c r="K21" s="1"/>
  <c r="L21" s="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J21"/>
  <c r="P18" i="19"/>
  <c r="X17"/>
  <c r="Y17" s="1"/>
  <c r="Z17" s="1"/>
  <c r="AA17" s="1"/>
  <c r="AB17" s="1"/>
  <c r="AC17" s="1"/>
  <c r="AD17" s="1"/>
  <c r="AE17" s="1"/>
  <c r="AF17" s="1"/>
  <c r="AG17" s="1"/>
  <c r="AH17" s="1"/>
  <c r="AI17" s="1"/>
  <c r="AJ17" s="1"/>
  <c r="AK17" s="1"/>
  <c r="AL17" s="1"/>
  <c r="AM17" s="1"/>
  <c r="AN17" s="1"/>
  <c r="AO17" s="1"/>
  <c r="AP17" s="1"/>
  <c r="F19"/>
  <c r="E19" s="1"/>
  <c r="D19" s="1"/>
  <c r="C19" s="1"/>
  <c r="G20"/>
  <c r="H19"/>
  <c r="I19" s="1"/>
  <c r="J19" s="1"/>
  <c r="K19" s="1"/>
  <c r="D22" i="18"/>
  <c r="E22" s="1"/>
  <c r="F22" s="1"/>
  <c r="G22" s="1"/>
  <c r="H22" s="1"/>
  <c r="I22" s="1"/>
  <c r="J22" s="1"/>
  <c r="E5"/>
  <c r="F5" s="1"/>
  <c r="G5" s="1"/>
  <c r="H5" s="1"/>
  <c r="I5" s="1"/>
  <c r="J5" s="1"/>
  <c r="K5" s="1"/>
  <c r="L5" s="1"/>
  <c r="AQ17" i="19" l="1"/>
  <c r="AR17" s="1"/>
  <c r="AS17" s="1"/>
  <c r="AT17" s="1"/>
  <c r="AU17" s="1"/>
  <c r="AV17" s="1"/>
  <c r="AW17" s="1"/>
  <c r="AX17" s="1"/>
  <c r="AY17" s="1"/>
  <c r="AZ17" s="1"/>
  <c r="BA17" s="1"/>
  <c r="BB17" s="1"/>
  <c r="BC17" s="1"/>
  <c r="BD17" s="1"/>
  <c r="BF17"/>
  <c r="Q18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M5" i="18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J5"/>
  <c r="K22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Z22" s="1"/>
  <c r="L19" i="19"/>
  <c r="M19" s="1"/>
  <c r="N19" s="1"/>
  <c r="BG17"/>
  <c r="BH17" s="1"/>
  <c r="F20"/>
  <c r="E20" s="1"/>
  <c r="G21"/>
  <c r="H20"/>
  <c r="I20" s="1"/>
  <c r="J20" s="1"/>
  <c r="K20" s="1"/>
  <c r="L20" s="1"/>
  <c r="M20" s="1"/>
  <c r="N20" s="1"/>
  <c r="O20" s="1"/>
  <c r="E6" i="18"/>
  <c r="F6" s="1"/>
  <c r="G6" s="1"/>
  <c r="H6" s="1"/>
  <c r="I6" s="1"/>
  <c r="J6" s="1"/>
  <c r="D5"/>
  <c r="AI18" i="19" l="1"/>
  <c r="AJ18" s="1"/>
  <c r="AK18" s="1"/>
  <c r="AL18" s="1"/>
  <c r="AM18" s="1"/>
  <c r="AN18" s="1"/>
  <c r="AO18" s="1"/>
  <c r="AP18" s="1"/>
  <c r="AQ18" s="1"/>
  <c r="AR18" s="1"/>
  <c r="AS18" s="1"/>
  <c r="AT18" s="1"/>
  <c r="BF18"/>
  <c r="O19"/>
  <c r="P19" s="1"/>
  <c r="Q19" s="1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K6" i="18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J6"/>
  <c r="AJ22"/>
  <c r="BG18" i="19"/>
  <c r="BH18" s="1"/>
  <c r="P20"/>
  <c r="Q20" s="1"/>
  <c r="R20" s="1"/>
  <c r="F21"/>
  <c r="E21" s="1"/>
  <c r="D21" s="1"/>
  <c r="C21" s="1"/>
  <c r="H21"/>
  <c r="I21" s="1"/>
  <c r="J21" s="1"/>
  <c r="K21" s="1"/>
  <c r="G22"/>
  <c r="D6" i="18"/>
  <c r="E7"/>
  <c r="F7" s="1"/>
  <c r="G7" s="1"/>
  <c r="H7" s="1"/>
  <c r="I7" s="1"/>
  <c r="J7" s="1"/>
  <c r="K7" s="1"/>
  <c r="L7" s="1"/>
  <c r="AM19" i="19" l="1"/>
  <c r="AN19" s="1"/>
  <c r="AO19" s="1"/>
  <c r="AP19" s="1"/>
  <c r="AQ19" s="1"/>
  <c r="AR19" s="1"/>
  <c r="AS19" s="1"/>
  <c r="AT19" s="1"/>
  <c r="AU19" s="1"/>
  <c r="AV19" s="1"/>
  <c r="AW19" s="1"/>
  <c r="AX19" s="1"/>
  <c r="BF19"/>
  <c r="BG19" s="1"/>
  <c r="BH19" s="1"/>
  <c r="S20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M7" i="18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J20" i="19"/>
  <c r="AK20" s="1"/>
  <c r="AL20" s="1"/>
  <c r="AM20" s="1"/>
  <c r="AN20" s="1"/>
  <c r="AO20" s="1"/>
  <c r="AP20" s="1"/>
  <c r="AQ20" s="1"/>
  <c r="AR20" s="1"/>
  <c r="AS20" s="1"/>
  <c r="AT20" s="1"/>
  <c r="L21"/>
  <c r="H22"/>
  <c r="I22" s="1"/>
  <c r="J22" s="1"/>
  <c r="K22" s="1"/>
  <c r="L22" s="1"/>
  <c r="M22" s="1"/>
  <c r="N22" s="1"/>
  <c r="O22" s="1"/>
  <c r="F22"/>
  <c r="E22" s="1"/>
  <c r="G23"/>
  <c r="E8" i="18"/>
  <c r="F8" s="1"/>
  <c r="G8" s="1"/>
  <c r="H8" s="1"/>
  <c r="I8" s="1"/>
  <c r="J8" s="1"/>
  <c r="D7"/>
  <c r="AJ7" s="1"/>
  <c r="M21" i="19" l="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BF20"/>
  <c r="BG20" s="1"/>
  <c r="BH20" s="1"/>
  <c r="K8" i="18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R21" i="19"/>
  <c r="AS21" s="1"/>
  <c r="AT21" s="1"/>
  <c r="AU21" s="1"/>
  <c r="AV21" s="1"/>
  <c r="AW21" s="1"/>
  <c r="AX21" s="1"/>
  <c r="AY21" s="1"/>
  <c r="AZ21" s="1"/>
  <c r="BF21" s="1"/>
  <c r="P22"/>
  <c r="G24"/>
  <c r="H23"/>
  <c r="I23" s="1"/>
  <c r="J23" s="1"/>
  <c r="K23" s="1"/>
  <c r="L23" s="1"/>
  <c r="M23" s="1"/>
  <c r="N23" s="1"/>
  <c r="O23" s="1"/>
  <c r="P23" s="1"/>
  <c r="Q23" s="1"/>
  <c r="R23" s="1"/>
  <c r="F23"/>
  <c r="E23" s="1"/>
  <c r="E9" i="18"/>
  <c r="F9" s="1"/>
  <c r="G9" s="1"/>
  <c r="H9" s="1"/>
  <c r="D8"/>
  <c r="Q22" i="19" l="1"/>
  <c r="R22" s="1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AU22" s="1"/>
  <c r="AV22" s="1"/>
  <c r="BF22"/>
  <c r="BG22" s="1"/>
  <c r="BH22" s="1"/>
  <c r="S23"/>
  <c r="T23" s="1"/>
  <c r="U23" s="1"/>
  <c r="V23" s="1"/>
  <c r="W23" s="1"/>
  <c r="X23" s="1"/>
  <c r="Y23" s="1"/>
  <c r="Z23" s="1"/>
  <c r="AA23" s="1"/>
  <c r="AB23" s="1"/>
  <c r="AC23" s="1"/>
  <c r="AD23" s="1"/>
  <c r="AE23" s="1"/>
  <c r="AF23" s="1"/>
  <c r="I9" i="18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J9"/>
  <c r="AJ8"/>
  <c r="BG21" i="19"/>
  <c r="BH21" s="1"/>
  <c r="G25"/>
  <c r="H24"/>
  <c r="I24" s="1"/>
  <c r="J24" s="1"/>
  <c r="K24" s="1"/>
  <c r="L24" s="1"/>
  <c r="M24" s="1"/>
  <c r="N24" s="1"/>
  <c r="F24"/>
  <c r="E24" s="1"/>
  <c r="D24" s="1"/>
  <c r="C24" s="1"/>
  <c r="E10" i="18"/>
  <c r="F10" s="1"/>
  <c r="G10" s="1"/>
  <c r="H10" s="1"/>
  <c r="I10" s="1"/>
  <c r="J10" s="1"/>
  <c r="D9"/>
  <c r="AI23"/>
  <c r="AG23" i="19" l="1"/>
  <c r="AH23" s="1"/>
  <c r="AI23" s="1"/>
  <c r="AJ23" s="1"/>
  <c r="AK23" s="1"/>
  <c r="AL23" s="1"/>
  <c r="AM23" s="1"/>
  <c r="AN23" s="1"/>
  <c r="AO23" s="1"/>
  <c r="AP23" s="1"/>
  <c r="AQ23" s="1"/>
  <c r="AR23" s="1"/>
  <c r="AS23" s="1"/>
  <c r="AT23" s="1"/>
  <c r="BF23"/>
  <c r="BG23" s="1"/>
  <c r="BH23" s="1"/>
  <c r="O24"/>
  <c r="K10" i="18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J10"/>
  <c r="P24" i="19"/>
  <c r="Q24" s="1"/>
  <c r="R24" s="1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AJ24" s="1"/>
  <c r="AK24" s="1"/>
  <c r="AL24" s="1"/>
  <c r="AM24" s="1"/>
  <c r="AN24" s="1"/>
  <c r="AO24" s="1"/>
  <c r="AP24" s="1"/>
  <c r="AQ24" s="1"/>
  <c r="AR24" s="1"/>
  <c r="AS24" s="1"/>
  <c r="AT24" s="1"/>
  <c r="AU24" s="1"/>
  <c r="AV24" s="1"/>
  <c r="AW24" s="1"/>
  <c r="AX24" s="1"/>
  <c r="AY24" s="1"/>
  <c r="AZ24" s="1"/>
  <c r="BA24" s="1"/>
  <c r="BB24" s="1"/>
  <c r="F25"/>
  <c r="E25" s="1"/>
  <c r="D25" s="1"/>
  <c r="C25" s="1"/>
  <c r="H25"/>
  <c r="I25" s="1"/>
  <c r="J25" s="1"/>
  <c r="K25" s="1"/>
  <c r="E11" i="18"/>
  <c r="D10"/>
  <c r="D22" i="17"/>
  <c r="F13"/>
  <c r="G13" s="1"/>
  <c r="H13" s="1"/>
  <c r="I13" s="1"/>
  <c r="J13" s="1"/>
  <c r="K13" s="1"/>
  <c r="L13" s="1"/>
  <c r="M13" s="1"/>
  <c r="N13" s="1"/>
  <c r="O13" s="1"/>
  <c r="P13" s="1"/>
  <c r="Q13" s="1"/>
  <c r="R13" s="1"/>
  <c r="S13" s="1"/>
  <c r="E14"/>
  <c r="E15" s="1"/>
  <c r="BF24" i="19" l="1"/>
  <c r="BG24" s="1"/>
  <c r="BH24" s="1"/>
  <c r="L25"/>
  <c r="M25" s="1"/>
  <c r="N25" s="1"/>
  <c r="O25" s="1"/>
  <c r="P25" s="1"/>
  <c r="D11" i="18"/>
  <c r="F11"/>
  <c r="G11" s="1"/>
  <c r="H11" s="1"/>
  <c r="AK13"/>
  <c r="AL13" s="1"/>
  <c r="T13" i="17"/>
  <c r="E16"/>
  <c r="F15"/>
  <c r="G15" s="1"/>
  <c r="H15" s="1"/>
  <c r="I15" s="1"/>
  <c r="J15" s="1"/>
  <c r="K15" s="1"/>
  <c r="L15" s="1"/>
  <c r="M15" s="1"/>
  <c r="N15" s="1"/>
  <c r="O15" s="1"/>
  <c r="F14"/>
  <c r="G14" s="1"/>
  <c r="H14" s="1"/>
  <c r="I14" s="1"/>
  <c r="J14" s="1"/>
  <c r="K14" s="1"/>
  <c r="L14" s="1"/>
  <c r="BI23"/>
  <c r="Q25" i="19" l="1"/>
  <c r="R25" s="1"/>
  <c r="S25" s="1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AJ25" s="1"/>
  <c r="AK25" s="1"/>
  <c r="AL25" s="1"/>
  <c r="AM25" s="1"/>
  <c r="AN25" s="1"/>
  <c r="AO25" s="1"/>
  <c r="AP25" s="1"/>
  <c r="AQ25" s="1"/>
  <c r="AR25" s="1"/>
  <c r="AS25" s="1"/>
  <c r="AT25" s="1"/>
  <c r="I11" i="18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J11"/>
  <c r="U13" i="17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AW13" s="1"/>
  <c r="AX13" s="1"/>
  <c r="AY13" s="1"/>
  <c r="AZ13" s="1"/>
  <c r="BA13" s="1"/>
  <c r="BB13" s="1"/>
  <c r="BC13" s="1"/>
  <c r="BD13" s="1"/>
  <c r="BE13" s="1"/>
  <c r="BF13" s="1"/>
  <c r="BG13" s="1"/>
  <c r="BH13" s="1"/>
  <c r="M14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AK14" i="18"/>
  <c r="AL14" s="1"/>
  <c r="P15" i="17"/>
  <c r="E17"/>
  <c r="F16"/>
  <c r="G16" s="1"/>
  <c r="H16" s="1"/>
  <c r="I16" s="1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BF25" i="19" l="1"/>
  <c r="BG25" s="1"/>
  <c r="BH25" s="1"/>
  <c r="BH26" s="1"/>
  <c r="Q15" i="17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AU15" s="1"/>
  <c r="AV15" s="1"/>
  <c r="AW15" s="1"/>
  <c r="AX15" s="1"/>
  <c r="AY15" s="1"/>
  <c r="AZ15" s="1"/>
  <c r="BA15" s="1"/>
  <c r="BB15" s="1"/>
  <c r="BC15" s="1"/>
  <c r="BD15" s="1"/>
  <c r="AK15" i="18"/>
  <c r="AL15" s="1"/>
  <c r="X16" i="17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AP16" s="1"/>
  <c r="AQ16" s="1"/>
  <c r="AR16" s="1"/>
  <c r="AS16" s="1"/>
  <c r="AT16" s="1"/>
  <c r="AU16" s="1"/>
  <c r="AV16" s="1"/>
  <c r="AW16" s="1"/>
  <c r="AX16" s="1"/>
  <c r="AY16" s="1"/>
  <c r="AZ16" s="1"/>
  <c r="BA16" s="1"/>
  <c r="BB16" s="1"/>
  <c r="E18"/>
  <c r="F17"/>
  <c r="G17" s="1"/>
  <c r="H17" s="1"/>
  <c r="I17" s="1"/>
  <c r="J17" s="1"/>
  <c r="K17" s="1"/>
  <c r="L17" s="1"/>
  <c r="M17" s="1"/>
  <c r="N17" s="1"/>
  <c r="O17" s="1"/>
  <c r="P17" s="1"/>
  <c r="BG26" i="19" l="1"/>
  <c r="Q17" i="17"/>
  <c r="R17" s="1"/>
  <c r="S17" s="1"/>
  <c r="T17" s="1"/>
  <c r="U17" s="1"/>
  <c r="V17" s="1"/>
  <c r="W17" s="1"/>
  <c r="X17" s="1"/>
  <c r="Y17" s="1"/>
  <c r="Z17" s="1"/>
  <c r="AA17" s="1"/>
  <c r="AB17" s="1"/>
  <c r="AC17" s="1"/>
  <c r="AD17" s="1"/>
  <c r="AE17" s="1"/>
  <c r="AF17" s="1"/>
  <c r="AG17" s="1"/>
  <c r="AH17" s="1"/>
  <c r="AI17" s="1"/>
  <c r="AJ17" s="1"/>
  <c r="AK17" s="1"/>
  <c r="AL17" s="1"/>
  <c r="AM17" s="1"/>
  <c r="AN17" s="1"/>
  <c r="AO17" s="1"/>
  <c r="AP17" s="1"/>
  <c r="AQ17" s="1"/>
  <c r="AR17" s="1"/>
  <c r="AS17" s="1"/>
  <c r="AT17" s="1"/>
  <c r="AU17" s="1"/>
  <c r="AV17" s="1"/>
  <c r="AW17" s="1"/>
  <c r="AX17" s="1"/>
  <c r="AY17" s="1"/>
  <c r="AZ17" s="1"/>
  <c r="BA17" s="1"/>
  <c r="BB17" s="1"/>
  <c r="BC17" s="1"/>
  <c r="BD17" s="1"/>
  <c r="BE17" s="1"/>
  <c r="BF17" s="1"/>
  <c r="BG17" s="1"/>
  <c r="BH17" s="1"/>
  <c r="AK16" i="18"/>
  <c r="AL16" s="1"/>
  <c r="BK16" i="17"/>
  <c r="BL16" s="1"/>
  <c r="E19"/>
  <c r="F18"/>
  <c r="G18" s="1"/>
  <c r="H18" s="1"/>
  <c r="I18" s="1"/>
  <c r="J18" s="1"/>
  <c r="K18" s="1"/>
  <c r="L18" s="1"/>
  <c r="M18" s="1"/>
  <c r="N18" s="1"/>
  <c r="O18" s="1"/>
  <c r="K5" i="13"/>
  <c r="L5" s="1"/>
  <c r="M5" s="1"/>
  <c r="N5" s="1"/>
  <c r="O5" s="1"/>
  <c r="P5" s="1"/>
  <c r="Q5" s="1"/>
  <c r="R5" s="1"/>
  <c r="S5" s="1"/>
  <c r="T5" l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K17" i="18"/>
  <c r="AL17" s="1"/>
  <c r="P18" i="17"/>
  <c r="Q18" s="1"/>
  <c r="R18" s="1"/>
  <c r="S18" s="1"/>
  <c r="T18" s="1"/>
  <c r="BK17"/>
  <c r="BL17" s="1"/>
  <c r="E20"/>
  <c r="F19"/>
  <c r="G19" s="1"/>
  <c r="H19" s="1"/>
  <c r="I19" s="1"/>
  <c r="J19" s="1"/>
  <c r="K19" s="1"/>
  <c r="L19" s="1"/>
  <c r="M19" l="1"/>
  <c r="N19" s="1"/>
  <c r="O19" s="1"/>
  <c r="P19" s="1"/>
  <c r="Q19" s="1"/>
  <c r="R19" s="1"/>
  <c r="S19" s="1"/>
  <c r="T19" s="1"/>
  <c r="U19" s="1"/>
  <c r="V19" s="1"/>
  <c r="W19" s="1"/>
  <c r="U18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AN18" s="1"/>
  <c r="AO18" s="1"/>
  <c r="AP18" s="1"/>
  <c r="AQ18" s="1"/>
  <c r="AR18" s="1"/>
  <c r="AS18" s="1"/>
  <c r="AT18" s="1"/>
  <c r="AU18" s="1"/>
  <c r="AV18" s="1"/>
  <c r="AW18" s="1"/>
  <c r="AX18" s="1"/>
  <c r="AY18" s="1"/>
  <c r="AZ18" s="1"/>
  <c r="BA18" s="1"/>
  <c r="BB18" s="1"/>
  <c r="AV5" i="13"/>
  <c r="AW5" s="1"/>
  <c r="AX5" s="1"/>
  <c r="AY5" s="1"/>
  <c r="AZ5" s="1"/>
  <c r="BA5" s="1"/>
  <c r="BB5" s="1"/>
  <c r="BC5" s="1"/>
  <c r="BD5" s="1"/>
  <c r="BE5" s="1"/>
  <c r="BF5" s="1"/>
  <c r="BG5" s="1"/>
  <c r="BH5" s="1"/>
  <c r="BI5" s="1"/>
  <c r="BJ5" s="1"/>
  <c r="BK5" s="1"/>
  <c r="BL5" s="1"/>
  <c r="BM5" s="1"/>
  <c r="BN5" s="1"/>
  <c r="BO5" s="1"/>
  <c r="BR5" s="1"/>
  <c r="AK18" i="18"/>
  <c r="AL18" s="1"/>
  <c r="X19" i="17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AP19" s="1"/>
  <c r="AQ19" s="1"/>
  <c r="AR19" s="1"/>
  <c r="AS19" s="1"/>
  <c r="AT19" s="1"/>
  <c r="AU19" s="1"/>
  <c r="AV19" s="1"/>
  <c r="AW19" s="1"/>
  <c r="AX19" s="1"/>
  <c r="E21"/>
  <c r="D21" s="1"/>
  <c r="F20"/>
  <c r="G20" s="1"/>
  <c r="H20" s="1"/>
  <c r="I20" s="1"/>
  <c r="J20" s="1"/>
  <c r="K20" s="1"/>
  <c r="L20" s="1"/>
  <c r="M20" s="1"/>
  <c r="N20" s="1"/>
  <c r="O20" s="1"/>
  <c r="P20" s="1"/>
  <c r="Q20" l="1"/>
  <c r="R20" s="1"/>
  <c r="S20" s="1"/>
  <c r="BK18"/>
  <c r="BL18" s="1"/>
  <c r="AK20" i="18"/>
  <c r="AL20" s="1"/>
  <c r="AK19"/>
  <c r="AL19" s="1"/>
  <c r="T20" i="17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AX20" s="1"/>
  <c r="AY20" s="1"/>
  <c r="AZ20" s="1"/>
  <c r="BA20" s="1"/>
  <c r="BB20" s="1"/>
  <c r="BC20" s="1"/>
  <c r="BD20" s="1"/>
  <c r="BK19"/>
  <c r="BL19" s="1"/>
  <c r="F21"/>
  <c r="G21" s="1"/>
  <c r="H21" s="1"/>
  <c r="I21" s="1"/>
  <c r="J21" s="1"/>
  <c r="K21" s="1"/>
  <c r="L21" s="1"/>
  <c r="M21" s="1"/>
  <c r="N21" s="1"/>
  <c r="O21" s="1"/>
  <c r="P21" s="1"/>
  <c r="Q21" s="1"/>
  <c r="R21" s="1"/>
  <c r="S21" s="1"/>
  <c r="T21" s="1"/>
  <c r="E22"/>
  <c r="U21" l="1"/>
  <c r="V21" s="1"/>
  <c r="W21" s="1"/>
  <c r="BK20"/>
  <c r="BL20" s="1"/>
  <c r="X2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AZ21" s="1"/>
  <c r="E5"/>
  <c r="D5" s="1"/>
  <c r="C5" s="1"/>
  <c r="C6" s="1"/>
  <c r="F22"/>
  <c r="G22" s="1"/>
  <c r="H22" s="1"/>
  <c r="I22" s="1"/>
  <c r="J22" s="1"/>
  <c r="K22" s="1"/>
  <c r="L22" s="1"/>
  <c r="M22" s="1"/>
  <c r="N22" s="1"/>
  <c r="O22" s="1"/>
  <c r="AK21" i="18" l="1"/>
  <c r="AL21" s="1"/>
  <c r="P22" i="17"/>
  <c r="BK21"/>
  <c r="BL21" s="1"/>
  <c r="D6"/>
  <c r="C7"/>
  <c r="E6"/>
  <c r="F5"/>
  <c r="G5" s="1"/>
  <c r="H5" s="1"/>
  <c r="I5" s="1"/>
  <c r="J5" s="1"/>
  <c r="K5" s="1"/>
  <c r="L5" s="1"/>
  <c r="M5" s="1"/>
  <c r="N5" s="1"/>
  <c r="O5" s="1"/>
  <c r="P5" s="1"/>
  <c r="Q22" l="1"/>
  <c r="R22" s="1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AU22" s="1"/>
  <c r="AV22" s="1"/>
  <c r="AW22" s="1"/>
  <c r="AX22" s="1"/>
  <c r="AY22" s="1"/>
  <c r="AZ22" s="1"/>
  <c r="BA22" s="1"/>
  <c r="BB22" s="1"/>
  <c r="BC22" s="1"/>
  <c r="BD22" s="1"/>
  <c r="BE22" s="1"/>
  <c r="BF22" s="1"/>
  <c r="BG22" s="1"/>
  <c r="BH22" s="1"/>
  <c r="BK22"/>
  <c r="BL22" s="1"/>
  <c r="Q5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AY5" s="1"/>
  <c r="AZ5" s="1"/>
  <c r="BA5" s="1"/>
  <c r="BB5" s="1"/>
  <c r="BC5" s="1"/>
  <c r="BD5" s="1"/>
  <c r="AK22" i="18"/>
  <c r="AL22" s="1"/>
  <c r="C8" i="17"/>
  <c r="D7"/>
  <c r="E7"/>
  <c r="F6"/>
  <c r="G6" s="1"/>
  <c r="H6" s="1"/>
  <c r="I6" s="1"/>
  <c r="J6" s="1"/>
  <c r="K6" s="1"/>
  <c r="BK13"/>
  <c r="BL13" s="1"/>
  <c r="BK5" l="1"/>
  <c r="BL5" s="1"/>
  <c r="AK5" i="18"/>
  <c r="L6" i="17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C9"/>
  <c r="D8"/>
  <c r="E8"/>
  <c r="F7"/>
  <c r="G7" s="1"/>
  <c r="H7" s="1"/>
  <c r="I7" s="1"/>
  <c r="J7" s="1"/>
  <c r="K7" s="1"/>
  <c r="L7" s="1"/>
  <c r="M7" s="1"/>
  <c r="N7" s="1"/>
  <c r="O7" s="1"/>
  <c r="BK14"/>
  <c r="BL14" s="1"/>
  <c r="AK6" i="18" l="1"/>
  <c r="AL6" s="1"/>
  <c r="AL5"/>
  <c r="P7" i="17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BK6"/>
  <c r="BL6" s="1"/>
  <c r="C10"/>
  <c r="D9"/>
  <c r="E9"/>
  <c r="F8"/>
  <c r="G8" s="1"/>
  <c r="H8" s="1"/>
  <c r="I8" s="1"/>
  <c r="J8" s="1"/>
  <c r="K8" s="1"/>
  <c r="BK15"/>
  <c r="BL15" s="1"/>
  <c r="BK7" l="1"/>
  <c r="BL7" s="1"/>
  <c r="AK7" i="18"/>
  <c r="AL7" s="1"/>
  <c r="L8" i="17"/>
  <c r="C11"/>
  <c r="D10"/>
  <c r="E10"/>
  <c r="F9"/>
  <c r="G9" s="1"/>
  <c r="H9" s="1"/>
  <c r="I9" s="1"/>
  <c r="J9" s="1"/>
  <c r="K9" s="1"/>
  <c r="L9" s="1"/>
  <c r="M9" s="1"/>
  <c r="N9" s="1"/>
  <c r="O9" s="1"/>
  <c r="BQ8" i="13"/>
  <c r="M8" i="17" l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AY8" s="1"/>
  <c r="AZ8" s="1"/>
  <c r="BA8" s="1"/>
  <c r="BB8" s="1"/>
  <c r="BC8" s="1"/>
  <c r="BD8" s="1"/>
  <c r="BE8" s="1"/>
  <c r="BF8" s="1"/>
  <c r="AK8" i="18"/>
  <c r="AL8" s="1"/>
  <c r="P9" i="17"/>
  <c r="C12"/>
  <c r="D12" s="1"/>
  <c r="D11"/>
  <c r="E11"/>
  <c r="F10"/>
  <c r="G10" s="1"/>
  <c r="H10" s="1"/>
  <c r="I10" s="1"/>
  <c r="J10" s="1"/>
  <c r="K10" s="1"/>
  <c r="BS5" i="13"/>
  <c r="BT5" s="1"/>
  <c r="Q9" i="17" l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BK8"/>
  <c r="BL8" s="1"/>
  <c r="AK9" i="18"/>
  <c r="AK10"/>
  <c r="AL10" s="1"/>
  <c r="L10" i="17"/>
  <c r="M10" s="1"/>
  <c r="N10" s="1"/>
  <c r="O10" s="1"/>
  <c r="P10" s="1"/>
  <c r="Q10" s="1"/>
  <c r="R10" s="1"/>
  <c r="S10" s="1"/>
  <c r="T10" s="1"/>
  <c r="E12"/>
  <c r="F12" s="1"/>
  <c r="G12" s="1"/>
  <c r="H12" s="1"/>
  <c r="I12" s="1"/>
  <c r="J12" s="1"/>
  <c r="K12" s="1"/>
  <c r="F11"/>
  <c r="G11" s="1"/>
  <c r="H11" s="1"/>
  <c r="I11" s="1"/>
  <c r="U10" l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AW10" s="1"/>
  <c r="AX10" s="1"/>
  <c r="AY10" s="1"/>
  <c r="AZ10" s="1"/>
  <c r="BK9"/>
  <c r="BL9" s="1"/>
  <c r="AL9" i="18"/>
  <c r="L12" i="17"/>
  <c r="M12" s="1"/>
  <c r="N12" s="1"/>
  <c r="O12" s="1"/>
  <c r="P12" s="1"/>
  <c r="J11"/>
  <c r="K11" s="1"/>
  <c r="L11" s="1"/>
  <c r="Q12" l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Y12" s="1"/>
  <c r="AZ12" s="1"/>
  <c r="M1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BK10"/>
  <c r="BL10" s="1"/>
  <c r="AK11" i="18"/>
  <c r="AK12"/>
  <c r="AL12" s="1"/>
  <c r="AG11" i="17" l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T11" s="1"/>
  <c r="AU11" s="1"/>
  <c r="AV11" s="1"/>
  <c r="AW11" s="1"/>
  <c r="AX11" s="1"/>
  <c r="BK11" s="1"/>
  <c r="BL11" s="1"/>
  <c r="BK12"/>
  <c r="BL12" s="1"/>
  <c r="AL11" i="18"/>
  <c r="AL23" s="1"/>
  <c r="AK23"/>
  <c r="BL23" i="17" l="1"/>
  <c r="BK23"/>
  <c r="I6" i="13" l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G6"/>
  <c r="F6" s="1"/>
  <c r="E6" s="1"/>
  <c r="H7"/>
  <c r="X6" l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I7"/>
  <c r="J7" s="1"/>
  <c r="K7" s="1"/>
  <c r="L7" s="1"/>
  <c r="M7" s="1"/>
  <c r="N7" s="1"/>
  <c r="O7" s="1"/>
  <c r="P7" s="1"/>
  <c r="Q7" s="1"/>
  <c r="R7" s="1"/>
  <c r="S7" s="1"/>
  <c r="G7"/>
  <c r="F7" s="1"/>
  <c r="E7" s="1"/>
  <c r="D7" s="1"/>
  <c r="C7" s="1"/>
  <c r="BR6" l="1"/>
  <c r="BS6" s="1"/>
  <c r="T7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BE7" s="1"/>
  <c r="BF7" s="1"/>
  <c r="BG7" s="1"/>
  <c r="BH7" s="1"/>
  <c r="BI7" s="1"/>
  <c r="BJ7" s="1"/>
  <c r="BK7" s="1"/>
  <c r="BR7" l="1"/>
  <c r="BS7" s="1"/>
  <c r="BT7" s="1"/>
  <c r="BT6"/>
  <c r="BS8" l="1"/>
  <c r="BT8"/>
</calcChain>
</file>

<file path=xl/sharedStrings.xml><?xml version="1.0" encoding="utf-8"?>
<sst xmlns="http://schemas.openxmlformats.org/spreadsheetml/2006/main" count="1258" uniqueCount="115">
  <si>
    <t>номер выхода</t>
  </si>
  <si>
    <t>УПК</t>
  </si>
  <si>
    <t>интервал</t>
  </si>
  <si>
    <t>(рабочии дни)</t>
  </si>
  <si>
    <t>(выходные дни)</t>
  </si>
  <si>
    <t>рейсы</t>
  </si>
  <si>
    <t>время линейн.</t>
  </si>
  <si>
    <t>время нарядн.</t>
  </si>
  <si>
    <t>СВОДНОЕ  РАСПИСАНИЕ ПО МАРШРУТУ №3</t>
  </si>
  <si>
    <t xml:space="preserve">Т.обор =  72мин. </t>
  </si>
  <si>
    <t>Lобор = 19,0км.</t>
  </si>
  <si>
    <t>Набер.</t>
  </si>
  <si>
    <t>Р.Сев.</t>
  </si>
  <si>
    <t>Кр.Аб</t>
  </si>
  <si>
    <t>СВОДНОЕ  РАСПИСАНИЕ ПО МАРШРУТУ №5</t>
  </si>
  <si>
    <t>1м.з</t>
  </si>
  <si>
    <t>2м.з</t>
  </si>
  <si>
    <t>6м.з</t>
  </si>
  <si>
    <t>Н.Сог</t>
  </si>
  <si>
    <t>Школ</t>
  </si>
  <si>
    <t>Пол.</t>
  </si>
  <si>
    <t>А.вок</t>
  </si>
  <si>
    <t>(рабочии, выходные дни)</t>
  </si>
  <si>
    <t>Примечание:</t>
  </si>
  <si>
    <t>СВОДНОЕ  РАСПИСАНИЕ ПО МАРШРУТУ №5а</t>
  </si>
  <si>
    <t>Р.Сев</t>
  </si>
  <si>
    <t>Lобор = 21,0км.</t>
  </si>
  <si>
    <t xml:space="preserve">Т.обор =  70 мин. </t>
  </si>
  <si>
    <t xml:space="preserve">Т.обор =  83мин. </t>
  </si>
  <si>
    <t>Lобор = 25,0км.</t>
  </si>
  <si>
    <t>Lобор = 28,0км.</t>
  </si>
  <si>
    <t>В.ч</t>
  </si>
  <si>
    <t>СВОДНОЕ  РАСПИСАНИЕ ПО МАРШРУТУ №6а</t>
  </si>
  <si>
    <t xml:space="preserve">Т.обор = 54мин. </t>
  </si>
  <si>
    <t>Lобор = 16,0км.</t>
  </si>
  <si>
    <t>Цукан</t>
  </si>
  <si>
    <t>Ск.Аб.</t>
  </si>
  <si>
    <t>СВОДНОЕ  РАСПИСАНИЕ ПО МАРШРУТУ №10</t>
  </si>
  <si>
    <t>Зооп.</t>
  </si>
  <si>
    <t xml:space="preserve">Т.обор =  72 мин. </t>
  </si>
  <si>
    <t>СВОДНОЕ  РАСПИСАНИЕ ПО МАРШРУТУ №11</t>
  </si>
  <si>
    <t>Lобор = 21,2км.</t>
  </si>
  <si>
    <t>СВОДНОЕ  РАСПИСАНИЕ ПО МАРШРУТУ №12</t>
  </si>
  <si>
    <t xml:space="preserve">Т.обор =  80 мин. </t>
  </si>
  <si>
    <t>Lобор = 22,0км.</t>
  </si>
  <si>
    <t>СВОДНОЕ  РАСПИСАНИЕ ПО МАРШРУТУ №14</t>
  </si>
  <si>
    <t>Енис.</t>
  </si>
  <si>
    <t>Дк жд</t>
  </si>
  <si>
    <t>(рабочии дни, выходные дни)</t>
  </si>
  <si>
    <t>СВОДНОЕ  РАСПИСАНИЕ ПО МАРШРУТУ №18</t>
  </si>
  <si>
    <t xml:space="preserve">Т.обор =  90 мин. </t>
  </si>
  <si>
    <t>Абак.</t>
  </si>
  <si>
    <t>Завод.</t>
  </si>
  <si>
    <t>СВОДНОЕ  РАСПИСАНИЕ ПО МАРШРУТУ №19</t>
  </si>
  <si>
    <t>Отд.б</t>
  </si>
  <si>
    <t>СВОДНОЕ  РАСПИСАНИЕ ПО МАРШРУТУ №32</t>
  </si>
  <si>
    <t xml:space="preserve">Т.обор =  70мин. </t>
  </si>
  <si>
    <t>Аэр</t>
  </si>
  <si>
    <t>Труд</t>
  </si>
  <si>
    <t>СВОДНОЕ  РАСПИСАНИЕ ПО МАРШРУТУ №33</t>
  </si>
  <si>
    <t xml:space="preserve">Т.обор =  60 мин. </t>
  </si>
  <si>
    <t>на 2015г</t>
  </si>
  <si>
    <t>"ул. Полярная - ул. Цукановой"</t>
  </si>
  <si>
    <t>на 2015 год</t>
  </si>
  <si>
    <t>Рынок «Северный» - Зоопарк</t>
  </si>
  <si>
    <t>на 2015год</t>
  </si>
  <si>
    <t>Рынок «Северный» - Войсковая часть</t>
  </si>
  <si>
    <t>Рынок «Северный» - Учебно- производственный комбинат - Войсковая часть</t>
  </si>
  <si>
    <t>Рынок «Северный» - Дворец  культуры  Железнодорожников</t>
  </si>
  <si>
    <t>ул. Абаканская - ул. Заводская</t>
  </si>
  <si>
    <t>ул. Полярная - Отделенческая  больница</t>
  </si>
  <si>
    <t>Войсковая часть - Спорткомплекс «Абакан»</t>
  </si>
  <si>
    <t>Красный Абакан - Аэропорт</t>
  </si>
  <si>
    <t>Lобор = 27,0км.</t>
  </si>
  <si>
    <t>Lобор = 24,0км.</t>
  </si>
  <si>
    <t>"Рынок "Северный" - Набережная"</t>
  </si>
  <si>
    <t>с 01.01.2015 по 30.04.2015 и с 01.10.2015 по 31.12.2015г.</t>
  </si>
  <si>
    <t>с 01.05.2015 по 31.09.2015</t>
  </si>
  <si>
    <t>1.</t>
  </si>
  <si>
    <t xml:space="preserve">Выделеное серым цветом и подчёркиванием - время обеденного перерыва </t>
  </si>
  <si>
    <t>2.</t>
  </si>
  <si>
    <t>Учебно производственный комбинат</t>
  </si>
  <si>
    <t>ул.Набережная</t>
  </si>
  <si>
    <t>Рынок "Северный</t>
  </si>
  <si>
    <t>3.</t>
  </si>
  <si>
    <t>Выход по муниципальному заказу</t>
  </si>
  <si>
    <t>4.</t>
  </si>
  <si>
    <t>Комерческий выход</t>
  </si>
  <si>
    <t>Время отправления с остановочного пункта</t>
  </si>
  <si>
    <t>"Нижняя Согра - Школа №21"</t>
  </si>
  <si>
    <t>вых.1</t>
  </si>
  <si>
    <t xml:space="preserve">муниципальный заказ - начало работы, окончание работы, сход на обед, выход с обеда - через остановочный пункт УПК. </t>
  </si>
  <si>
    <t>Автовокзал</t>
  </si>
  <si>
    <t>Нижняя Согра</t>
  </si>
  <si>
    <t>Школа №21</t>
  </si>
  <si>
    <t>"Нижняя Согра - Рынок "Северный"</t>
  </si>
  <si>
    <t>с 01.01.2015 по  31.12.2015г.</t>
  </si>
  <si>
    <t>ул.Цукановой</t>
  </si>
  <si>
    <t>ул. Полярная</t>
  </si>
  <si>
    <t>Зоопарк</t>
  </si>
  <si>
    <t>Войсковая часть</t>
  </si>
  <si>
    <t>магазин "Енисей"</t>
  </si>
  <si>
    <t>дом культуры "Железнодорожников"</t>
  </si>
  <si>
    <t>ул.Заводская</t>
  </si>
  <si>
    <t>ул.Абаканская</t>
  </si>
  <si>
    <t>Пол</t>
  </si>
  <si>
    <t>Отделенческая больница</t>
  </si>
  <si>
    <t>ул.Полярная</t>
  </si>
  <si>
    <t>Спорткомплекс "Абакан"</t>
  </si>
  <si>
    <t>Красный Абакан</t>
  </si>
  <si>
    <t>остановка "Трудовая"</t>
  </si>
  <si>
    <t>Аэропорт "Абакан"</t>
  </si>
  <si>
    <t xml:space="preserve"> " Войсковая часть - Спорткомплекс "Абакан""</t>
  </si>
  <si>
    <t>с 01.01.2015 по  28.02.2015г.</t>
  </si>
  <si>
    <t>с 01.03.2015 по  31.12.2015г.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</si>
</sst>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0.0"/>
  </numFmts>
  <fonts count="26">
    <font>
      <sz val="11"/>
      <color theme="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color theme="1"/>
      <name val="Times New Roman"/>
      <family val="1"/>
      <charset val="204"/>
      <scheme val="minor"/>
    </font>
    <font>
      <u/>
      <sz val="12"/>
      <color theme="1"/>
      <name val="Times New Roman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2"/>
      <charset val="204"/>
    </font>
    <font>
      <sz val="12"/>
      <color rgb="FFFF0000"/>
      <name val="Times New Roman"/>
      <family val="2"/>
      <charset val="204"/>
      <scheme val="minor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  <scheme val="minor"/>
    </font>
    <font>
      <sz val="12"/>
      <name val="Times New Roman"/>
      <family val="2"/>
      <charset val="204"/>
      <scheme val="minor"/>
    </font>
    <font>
      <sz val="13"/>
      <name val="Times New Roman"/>
      <family val="1"/>
      <charset val="204"/>
    </font>
    <font>
      <b/>
      <sz val="12"/>
      <color rgb="FF000000"/>
      <name val="Times New Roman"/>
      <family val="1"/>
      <charset val="204"/>
      <scheme val="minor"/>
    </font>
    <font>
      <b/>
      <sz val="12"/>
      <color theme="1"/>
      <name val="Times New Roman"/>
      <family val="2"/>
      <charset val="204"/>
    </font>
    <font>
      <sz val="12"/>
      <color rgb="FF00B0F0"/>
      <name val="Times New Roman"/>
      <family val="2"/>
      <charset val="204"/>
      <scheme val="minor"/>
    </font>
    <font>
      <u/>
      <sz val="12"/>
      <name val="Times New Roman"/>
      <family val="2"/>
      <charset val="204"/>
      <scheme val="minor"/>
    </font>
    <font>
      <sz val="12"/>
      <color rgb="FF000000"/>
      <name val="Times New Roman"/>
      <family val="1"/>
      <charset val="204"/>
      <scheme val="minor"/>
    </font>
    <font>
      <sz val="11"/>
      <name val="Times New Roman"/>
      <family val="2"/>
      <charset val="204"/>
      <scheme val="minor"/>
    </font>
    <font>
      <b/>
      <sz val="12"/>
      <color rgb="FFFF0000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2"/>
      <charset val="204"/>
      <scheme val="minor"/>
    </font>
    <font>
      <u/>
      <sz val="12"/>
      <color theme="1"/>
      <name val="Times New Roman"/>
      <family val="1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6">
    <xf numFmtId="0" fontId="0" fillId="0" borderId="0" xfId="0"/>
    <xf numFmtId="0" fontId="0" fillId="0" borderId="0" xfId="0" applyAlignment="1"/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" fillId="0" borderId="0" xfId="0" applyFont="1" applyAlignment="1"/>
    <xf numFmtId="164" fontId="1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0" fillId="0" borderId="0" xfId="0" applyFill="1"/>
    <xf numFmtId="164" fontId="4" fillId="0" borderId="1" xfId="1" applyNumberFormat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Fill="1"/>
    <xf numFmtId="0" fontId="10" fillId="0" borderId="3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164" fontId="6" fillId="3" borderId="16" xfId="0" applyNumberFormat="1" applyFont="1" applyFill="1" applyBorder="1" applyAlignment="1">
      <alignment horizontal="center"/>
    </xf>
    <xf numFmtId="0" fontId="3" fillId="0" borderId="23" xfId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2" fontId="13" fillId="0" borderId="0" xfId="0" applyNumberFormat="1" applyFont="1" applyAlignment="1">
      <alignment horizontal="center"/>
    </xf>
    <xf numFmtId="0" fontId="0" fillId="0" borderId="27" xfId="0" applyFill="1" applyBorder="1" applyAlignment="1">
      <alignment vertical="top" wrapText="1"/>
    </xf>
    <xf numFmtId="164" fontId="0" fillId="0" borderId="2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0" fillId="0" borderId="28" xfId="0" applyFill="1" applyBorder="1" applyAlignment="1">
      <alignment vertical="top" wrapText="1"/>
    </xf>
    <xf numFmtId="2" fontId="0" fillId="0" borderId="1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/>
    <xf numFmtId="164" fontId="0" fillId="0" borderId="1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64" fontId="1" fillId="0" borderId="6" xfId="0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/>
    </xf>
    <xf numFmtId="164" fontId="1" fillId="0" borderId="3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/>
    </xf>
    <xf numFmtId="164" fontId="0" fillId="0" borderId="16" xfId="0" applyNumberFormat="1" applyFont="1" applyFill="1" applyBorder="1" applyAlignment="1">
      <alignment horizontal="center"/>
    </xf>
    <xf numFmtId="2" fontId="0" fillId="0" borderId="19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27" xfId="0" applyFont="1" applyFill="1" applyBorder="1" applyAlignment="1">
      <alignment horizontal="center" vertical="top"/>
    </xf>
    <xf numFmtId="0" fontId="0" fillId="0" borderId="2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2" fontId="0" fillId="0" borderId="3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/>
    </xf>
    <xf numFmtId="2" fontId="0" fillId="0" borderId="17" xfId="0" applyNumberFormat="1" applyFont="1" applyFill="1" applyBorder="1" applyAlignment="1">
      <alignment horizontal="center" vertical="center"/>
    </xf>
    <xf numFmtId="164" fontId="12" fillId="0" borderId="16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0" fillId="0" borderId="1" xfId="1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10" fillId="0" borderId="23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top" wrapText="1"/>
    </xf>
    <xf numFmtId="0" fontId="0" fillId="0" borderId="28" xfId="0" applyFont="1" applyFill="1" applyBorder="1" applyAlignment="1">
      <alignment vertical="top" wrapText="1"/>
    </xf>
    <xf numFmtId="2" fontId="0" fillId="0" borderId="3" xfId="0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1" fillId="0" borderId="3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4" fillId="0" borderId="16" xfId="1" applyNumberFormat="1" applyFont="1" applyFill="1" applyBorder="1" applyAlignment="1">
      <alignment horizontal="center"/>
    </xf>
    <xf numFmtId="164" fontId="8" fillId="3" borderId="16" xfId="1" applyNumberFormat="1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2" xfId="0" applyNumberFormat="1" applyBorder="1"/>
    <xf numFmtId="164" fontId="1" fillId="2" borderId="3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/>
    </xf>
    <xf numFmtId="20" fontId="0" fillId="2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0" fillId="2" borderId="0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1" fillId="0" borderId="0" xfId="0" applyFont="1" applyAlignment="1"/>
    <xf numFmtId="164" fontId="16" fillId="2" borderId="1" xfId="0" applyNumberFormat="1" applyFont="1" applyFill="1" applyBorder="1" applyAlignment="1">
      <alignment horizontal="center"/>
    </xf>
    <xf numFmtId="164" fontId="9" fillId="0" borderId="2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33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164" fontId="1" fillId="2" borderId="30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6" fillId="3" borderId="34" xfId="0" applyNumberFormat="1" applyFont="1" applyFill="1" applyBorder="1" applyAlignment="1">
      <alignment horizontal="center"/>
    </xf>
    <xf numFmtId="164" fontId="1" fillId="2" borderId="34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12" fillId="2" borderId="16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/>
    </xf>
    <xf numFmtId="164" fontId="12" fillId="3" borderId="1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/>
    </xf>
    <xf numFmtId="164" fontId="12" fillId="2" borderId="31" xfId="0" applyNumberFormat="1" applyFont="1" applyFill="1" applyBorder="1" applyAlignment="1">
      <alignment horizontal="center"/>
    </xf>
    <xf numFmtId="0" fontId="3" fillId="0" borderId="34" xfId="1" applyFont="1" applyBorder="1" applyAlignment="1">
      <alignment horizontal="center" vertical="center"/>
    </xf>
    <xf numFmtId="0" fontId="18" fillId="0" borderId="0" xfId="0" applyFont="1" applyAlignment="1"/>
    <xf numFmtId="0" fontId="14" fillId="0" borderId="0" xfId="0" applyFont="1" applyAlignment="1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ill="1"/>
    <xf numFmtId="164" fontId="6" fillId="3" borderId="6" xfId="0" applyNumberFormat="1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0" fontId="19" fillId="0" borderId="0" xfId="0" applyFont="1"/>
    <xf numFmtId="165" fontId="19" fillId="0" borderId="0" xfId="0" applyNumberFormat="1" applyFont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4" fillId="2" borderId="16" xfId="1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/>
    <xf numFmtId="0" fontId="1" fillId="0" borderId="20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vertical="top" wrapText="1"/>
    </xf>
    <xf numFmtId="0" fontId="1" fillId="0" borderId="28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20" fontId="0" fillId="2" borderId="16" xfId="0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/>
    </xf>
    <xf numFmtId="164" fontId="6" fillId="0" borderId="3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20" fillId="0" borderId="0" xfId="0" applyFont="1"/>
    <xf numFmtId="0" fontId="21" fillId="0" borderId="0" xfId="0" applyFont="1" applyAlignment="1"/>
    <xf numFmtId="0" fontId="22" fillId="0" borderId="0" xfId="0" applyFont="1"/>
    <xf numFmtId="0" fontId="22" fillId="0" borderId="0" xfId="0" applyFont="1" applyAlignment="1"/>
    <xf numFmtId="0" fontId="21" fillId="0" borderId="0" xfId="0" applyFont="1" applyBorder="1" applyAlignment="1">
      <alignment vertical="center"/>
    </xf>
    <xf numFmtId="0" fontId="21" fillId="0" borderId="0" xfId="0" applyFont="1" applyBorder="1"/>
    <xf numFmtId="0" fontId="22" fillId="0" borderId="1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4" fontId="22" fillId="0" borderId="6" xfId="0" applyNumberFormat="1" applyFont="1" applyBorder="1" applyAlignment="1">
      <alignment horizontal="center"/>
    </xf>
    <xf numFmtId="164" fontId="22" fillId="0" borderId="1" xfId="0" applyNumberFormat="1" applyFont="1" applyFill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64" fontId="23" fillId="3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22" fillId="0" borderId="14" xfId="0" applyNumberFormat="1" applyFont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64" fontId="22" fillId="0" borderId="24" xfId="0" applyNumberFormat="1" applyFont="1" applyBorder="1" applyAlignment="1">
      <alignment horizontal="center"/>
    </xf>
    <xf numFmtId="164" fontId="22" fillId="0" borderId="16" xfId="0" applyNumberFormat="1" applyFont="1" applyFill="1" applyBorder="1" applyAlignment="1">
      <alignment horizontal="center"/>
    </xf>
    <xf numFmtId="164" fontId="23" fillId="3" borderId="16" xfId="0" applyNumberFormat="1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2" fontId="22" fillId="0" borderId="1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3" xfId="0" applyFont="1" applyFill="1" applyBorder="1" applyAlignment="1">
      <alignment horizontal="center" vertical="center"/>
    </xf>
    <xf numFmtId="2" fontId="22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Fill="1"/>
    <xf numFmtId="0" fontId="22" fillId="0" borderId="1" xfId="0" applyFont="1" applyFill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/>
    </xf>
    <xf numFmtId="0" fontId="22" fillId="0" borderId="16" xfId="0" applyFont="1" applyFill="1" applyBorder="1" applyAlignment="1">
      <alignment horizontal="center" vertical="center"/>
    </xf>
    <xf numFmtId="0" fontId="22" fillId="0" borderId="3" xfId="0" applyFont="1" applyFill="1" applyBorder="1"/>
    <xf numFmtId="2" fontId="22" fillId="0" borderId="12" xfId="0" applyNumberFormat="1" applyFont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/>
    </xf>
    <xf numFmtId="20" fontId="23" fillId="3" borderId="0" xfId="0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horizontal="left"/>
    </xf>
    <xf numFmtId="0" fontId="22" fillId="5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20" fontId="22" fillId="0" borderId="0" xfId="0" applyNumberFormat="1" applyFont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/>
    </xf>
    <xf numFmtId="0" fontId="22" fillId="0" borderId="27" xfId="0" applyFont="1" applyFill="1" applyBorder="1" applyAlignment="1">
      <alignment vertical="top" wrapText="1"/>
    </xf>
    <xf numFmtId="0" fontId="22" fillId="0" borderId="28" xfId="0" applyFont="1" applyFill="1" applyBorder="1" applyAlignment="1">
      <alignment vertical="top" wrapTex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/>
    <xf numFmtId="0" fontId="7" fillId="0" borderId="2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 vertical="center"/>
    </xf>
    <xf numFmtId="0" fontId="22" fillId="0" borderId="0" xfId="0" applyFont="1" applyBorder="1"/>
    <xf numFmtId="0" fontId="0" fillId="2" borderId="13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" fillId="0" borderId="0" xfId="0" applyFont="1" applyBorder="1"/>
    <xf numFmtId="0" fontId="10" fillId="0" borderId="0" xfId="1" applyFont="1" applyBorder="1" applyAlignment="1">
      <alignment horizontal="left" vertical="center"/>
    </xf>
    <xf numFmtId="0" fontId="12" fillId="0" borderId="0" xfId="1" applyFont="1" applyAlignment="1">
      <alignment horizontal="left"/>
    </xf>
    <xf numFmtId="0" fontId="1" fillId="0" borderId="0" xfId="0" applyFont="1" applyAlignment="1">
      <alignment horizontal="left" vertical="center"/>
    </xf>
    <xf numFmtId="20" fontId="1" fillId="0" borderId="0" xfId="0" applyNumberFormat="1" applyFont="1" applyAlignment="1">
      <alignment horizontal="center" vertical="center"/>
    </xf>
    <xf numFmtId="20" fontId="6" fillId="3" borderId="0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 vertical="center"/>
    </xf>
    <xf numFmtId="164" fontId="12" fillId="0" borderId="24" xfId="0" applyNumberFormat="1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0" fontId="24" fillId="0" borderId="0" xfId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1" fillId="0" borderId="0" xfId="0" applyFont="1" applyFill="1"/>
    <xf numFmtId="0" fontId="10" fillId="0" borderId="1" xfId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0" fontId="22" fillId="0" borderId="8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/>
    </xf>
    <xf numFmtId="0" fontId="22" fillId="0" borderId="26" xfId="0" applyFont="1" applyFill="1" applyBorder="1" applyAlignment="1">
      <alignment horizontal="center" vertical="top" wrapText="1"/>
    </xf>
    <xf numFmtId="0" fontId="22" fillId="0" borderId="29" xfId="0" applyFont="1" applyFill="1" applyBorder="1" applyAlignment="1">
      <alignment horizontal="center" vertical="top" wrapText="1"/>
    </xf>
    <xf numFmtId="0" fontId="22" fillId="0" borderId="27" xfId="0" applyFont="1" applyFill="1" applyBorder="1" applyAlignment="1">
      <alignment horizontal="center" vertical="top" wrapText="1"/>
    </xf>
    <xf numFmtId="0" fontId="22" fillId="0" borderId="23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top" wrapText="1"/>
    </xf>
    <xf numFmtId="0" fontId="22" fillId="0" borderId="8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20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26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0" fillId="0" borderId="26" xfId="0" applyFont="1" applyFill="1" applyBorder="1" applyAlignment="1">
      <alignment horizontal="center" vertical="top" wrapText="1"/>
    </xf>
    <xf numFmtId="0" fontId="0" fillId="0" borderId="29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20" xfId="0" applyFont="1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6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0" fillId="0" borderId="35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64" fontId="25" fillId="3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20" fontId="23" fillId="3" borderId="1" xfId="0" applyNumberFormat="1" applyFont="1" applyFill="1" applyBorder="1" applyAlignment="1">
      <alignment horizontal="center" vertical="center"/>
    </xf>
    <xf numFmtId="164" fontId="22" fillId="2" borderId="16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Апекс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61"/>
  <sheetViews>
    <sheetView tabSelected="1" zoomScale="60" zoomScaleNormal="60" workbookViewId="0">
      <selection activeCell="P58" sqref="P58"/>
    </sheetView>
  </sheetViews>
  <sheetFormatPr defaultRowHeight="15"/>
  <cols>
    <col min="3" max="58" width="6.85546875" customWidth="1"/>
  </cols>
  <sheetData>
    <row r="1" spans="1:62" s="204" customFormat="1" ht="15.75">
      <c r="I1" s="205"/>
      <c r="J1" s="205"/>
      <c r="K1" s="205"/>
      <c r="L1" s="205"/>
      <c r="M1" s="203" t="s">
        <v>8</v>
      </c>
      <c r="P1" s="205"/>
      <c r="Q1" s="205"/>
      <c r="S1" s="203"/>
      <c r="T1" s="203"/>
      <c r="U1" s="206" t="s">
        <v>75</v>
      </c>
      <c r="W1" s="206"/>
      <c r="X1" s="206"/>
      <c r="Y1" s="206"/>
      <c r="Z1" s="207"/>
      <c r="AA1" s="203" t="s">
        <v>3</v>
      </c>
      <c r="AB1" s="205"/>
      <c r="AD1" s="124" t="s">
        <v>61</v>
      </c>
      <c r="AE1" s="179"/>
      <c r="AF1" s="202" t="s">
        <v>76</v>
      </c>
      <c r="AG1" s="179"/>
      <c r="AH1" s="179"/>
      <c r="AI1" s="179"/>
      <c r="AJ1" s="179"/>
      <c r="AK1" s="179"/>
      <c r="AL1" s="179"/>
    </row>
    <row r="2" spans="1:62" s="204" customFormat="1" ht="16.5" thickBot="1">
      <c r="Q2" s="204" t="s">
        <v>9</v>
      </c>
      <c r="W2" s="204" t="s">
        <v>10</v>
      </c>
    </row>
    <row r="3" spans="1:62" s="204" customFormat="1" ht="15" customHeight="1">
      <c r="A3" s="292" t="s">
        <v>0</v>
      </c>
      <c r="B3" s="303" t="s">
        <v>2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45"/>
      <c r="BG3" s="295" t="s">
        <v>5</v>
      </c>
      <c r="BH3" s="297" t="s">
        <v>6</v>
      </c>
      <c r="BI3" s="298"/>
      <c r="BJ3" s="301" t="s">
        <v>7</v>
      </c>
    </row>
    <row r="4" spans="1:62" s="204" customFormat="1" ht="15.75">
      <c r="A4" s="293"/>
      <c r="B4" s="304"/>
      <c r="C4" s="40" t="s">
        <v>1</v>
      </c>
      <c r="D4" s="2" t="s">
        <v>11</v>
      </c>
      <c r="E4" s="7" t="s">
        <v>1</v>
      </c>
      <c r="F4" s="7" t="s">
        <v>12</v>
      </c>
      <c r="G4" s="7" t="s">
        <v>1</v>
      </c>
      <c r="H4" s="2" t="s">
        <v>11</v>
      </c>
      <c r="I4" s="7" t="s">
        <v>1</v>
      </c>
      <c r="J4" s="7" t="s">
        <v>12</v>
      </c>
      <c r="K4" s="7" t="s">
        <v>1</v>
      </c>
      <c r="L4" s="2" t="s">
        <v>11</v>
      </c>
      <c r="M4" s="7" t="s">
        <v>1</v>
      </c>
      <c r="N4" s="7" t="s">
        <v>12</v>
      </c>
      <c r="O4" s="7" t="s">
        <v>1</v>
      </c>
      <c r="P4" s="2" t="s">
        <v>11</v>
      </c>
      <c r="Q4" s="7" t="s">
        <v>1</v>
      </c>
      <c r="R4" s="7" t="s">
        <v>12</v>
      </c>
      <c r="S4" s="7" t="s">
        <v>1</v>
      </c>
      <c r="T4" s="2" t="s">
        <v>11</v>
      </c>
      <c r="U4" s="7" t="s">
        <v>1</v>
      </c>
      <c r="V4" s="7" t="s">
        <v>12</v>
      </c>
      <c r="W4" s="7" t="s">
        <v>1</v>
      </c>
      <c r="X4" s="2" t="s">
        <v>11</v>
      </c>
      <c r="Y4" s="7" t="s">
        <v>1</v>
      </c>
      <c r="Z4" s="7" t="s">
        <v>12</v>
      </c>
      <c r="AA4" s="7" t="s">
        <v>1</v>
      </c>
      <c r="AB4" s="2" t="s">
        <v>11</v>
      </c>
      <c r="AC4" s="7" t="s">
        <v>1</v>
      </c>
      <c r="AD4" s="7" t="s">
        <v>12</v>
      </c>
      <c r="AE4" s="7" t="s">
        <v>1</v>
      </c>
      <c r="AF4" s="2" t="s">
        <v>11</v>
      </c>
      <c r="AG4" s="7" t="s">
        <v>1</v>
      </c>
      <c r="AH4" s="7" t="s">
        <v>12</v>
      </c>
      <c r="AI4" s="7" t="s">
        <v>1</v>
      </c>
      <c r="AJ4" s="2" t="s">
        <v>11</v>
      </c>
      <c r="AK4" s="7" t="s">
        <v>1</v>
      </c>
      <c r="AL4" s="7" t="s">
        <v>12</v>
      </c>
      <c r="AM4" s="7" t="s">
        <v>1</v>
      </c>
      <c r="AN4" s="2" t="s">
        <v>11</v>
      </c>
      <c r="AO4" s="7" t="s">
        <v>1</v>
      </c>
      <c r="AP4" s="7" t="s">
        <v>12</v>
      </c>
      <c r="AQ4" s="7" t="s">
        <v>1</v>
      </c>
      <c r="AR4" s="2" t="s">
        <v>11</v>
      </c>
      <c r="AS4" s="7" t="s">
        <v>1</v>
      </c>
      <c r="AT4" s="7" t="s">
        <v>12</v>
      </c>
      <c r="AU4" s="7" t="s">
        <v>1</v>
      </c>
      <c r="AV4" s="2" t="s">
        <v>11</v>
      </c>
      <c r="AW4" s="7" t="s">
        <v>1</v>
      </c>
      <c r="AX4" s="7" t="s">
        <v>12</v>
      </c>
      <c r="AY4" s="7" t="s">
        <v>1</v>
      </c>
      <c r="AZ4" s="2" t="s">
        <v>11</v>
      </c>
      <c r="BA4" s="7" t="s">
        <v>1</v>
      </c>
      <c r="BB4" s="7" t="s">
        <v>12</v>
      </c>
      <c r="BC4" s="7" t="s">
        <v>1</v>
      </c>
      <c r="BD4" s="2" t="s">
        <v>11</v>
      </c>
      <c r="BE4" s="7" t="s">
        <v>1</v>
      </c>
      <c r="BF4" s="2" t="s">
        <v>12</v>
      </c>
      <c r="BG4" s="296"/>
      <c r="BH4" s="299"/>
      <c r="BI4" s="300"/>
      <c r="BJ4" s="302"/>
    </row>
    <row r="5" spans="1:62" s="204" customFormat="1" ht="15.75">
      <c r="A5" s="208">
        <v>1</v>
      </c>
      <c r="B5" s="209">
        <v>8</v>
      </c>
      <c r="C5" s="210"/>
      <c r="D5" s="211"/>
      <c r="E5" s="212">
        <v>0.25</v>
      </c>
      <c r="F5" s="211">
        <f>E5+24/1440</f>
        <v>0.26666666666666666</v>
      </c>
      <c r="G5" s="211">
        <f>F5+24/1440</f>
        <v>0.28333333333333333</v>
      </c>
      <c r="H5" s="211">
        <f>G5+12/1440</f>
        <v>0.29166666666666669</v>
      </c>
      <c r="I5" s="211">
        <f>H5+12/1440</f>
        <v>0.30000000000000004</v>
      </c>
      <c r="J5" s="211">
        <f>I5+24/1440</f>
        <v>0.31666666666666671</v>
      </c>
      <c r="K5" s="211">
        <f>J5+24/1440</f>
        <v>0.33333333333333337</v>
      </c>
      <c r="L5" s="211">
        <f>K5+12/1440</f>
        <v>0.34166666666666673</v>
      </c>
      <c r="M5" s="213">
        <f>L5+12/1440</f>
        <v>0.35000000000000009</v>
      </c>
      <c r="N5" s="213">
        <f t="shared" ref="N5:AA13" si="0">M5+24/1440</f>
        <v>0.36666666666666675</v>
      </c>
      <c r="O5" s="213">
        <f t="shared" si="0"/>
        <v>0.38333333333333341</v>
      </c>
      <c r="P5" s="211">
        <f t="shared" ref="P5:AB6" si="1">O5+12/1440</f>
        <v>0.39166666666666677</v>
      </c>
      <c r="Q5" s="211">
        <f t="shared" si="1"/>
        <v>0.40000000000000013</v>
      </c>
      <c r="R5" s="211">
        <f t="shared" ref="R5:S5" si="2">Q5+24/1440</f>
        <v>0.4166666666666668</v>
      </c>
      <c r="S5" s="211">
        <f t="shared" si="2"/>
        <v>0.43333333333333346</v>
      </c>
      <c r="T5" s="211">
        <f t="shared" ref="T5:U5" si="3">S5+12/1440</f>
        <v>0.44166666666666682</v>
      </c>
      <c r="U5" s="211">
        <f t="shared" si="3"/>
        <v>0.45000000000000018</v>
      </c>
      <c r="V5" s="211">
        <f t="shared" ref="V5:W5" si="4">U5+24/1440</f>
        <v>0.46666666666666684</v>
      </c>
      <c r="W5" s="211">
        <f t="shared" si="4"/>
        <v>0.4833333333333335</v>
      </c>
      <c r="X5" s="211">
        <f t="shared" ref="X5:Y5" si="5">W5+12/1440</f>
        <v>0.49166666666666686</v>
      </c>
      <c r="Y5" s="211">
        <f t="shared" si="5"/>
        <v>0.50000000000000022</v>
      </c>
      <c r="Z5" s="211">
        <f t="shared" ref="Z5:AA5" si="6">Y5+24/1440</f>
        <v>0.51666666666666694</v>
      </c>
      <c r="AA5" s="211">
        <f t="shared" si="6"/>
        <v>0.53333333333333366</v>
      </c>
      <c r="AB5" s="211">
        <f t="shared" ref="AB5:AO10" si="7">AA5+12/1440</f>
        <v>0.54166666666666696</v>
      </c>
      <c r="AC5" s="211">
        <f t="shared" si="7"/>
        <v>0.55000000000000027</v>
      </c>
      <c r="AD5" s="211">
        <f t="shared" ref="AD5:AI13" si="8">AC5+24/1440</f>
        <v>0.56666666666666698</v>
      </c>
      <c r="AE5" s="211">
        <f t="shared" si="8"/>
        <v>0.5833333333333337</v>
      </c>
      <c r="AF5" s="211">
        <f t="shared" ref="AB5:AK13" si="9">AE5+12/1440</f>
        <v>0.59166666666666701</v>
      </c>
      <c r="AG5" s="211">
        <f t="shared" si="9"/>
        <v>0.60000000000000031</v>
      </c>
      <c r="AH5" s="211">
        <f t="shared" ref="AH5:AI5" si="10">AG5+24/1440</f>
        <v>0.61666666666666703</v>
      </c>
      <c r="AI5" s="211">
        <f t="shared" si="10"/>
        <v>0.63333333333333375</v>
      </c>
      <c r="AJ5" s="211">
        <f t="shared" ref="AJ5:AK5" si="11">AI5+12/1440</f>
        <v>0.64166666666666705</v>
      </c>
      <c r="AK5" s="211">
        <f t="shared" si="11"/>
        <v>0.65000000000000036</v>
      </c>
      <c r="AL5" s="211">
        <f>AK5+24/1440</f>
        <v>0.66666666666666707</v>
      </c>
      <c r="AM5" s="211">
        <f>AL5+24/1440</f>
        <v>0.68333333333333379</v>
      </c>
      <c r="AN5" s="211">
        <f>AM5+12/1440</f>
        <v>0.6916666666666671</v>
      </c>
      <c r="AO5" s="211">
        <f>AN5+12/1440</f>
        <v>0.7000000000000004</v>
      </c>
      <c r="AP5" s="211">
        <f>AO5+24/1440</f>
        <v>0.71666666666666712</v>
      </c>
      <c r="AQ5" s="211">
        <f>AP5+24/1440</f>
        <v>0.73333333333333384</v>
      </c>
      <c r="AR5" s="211">
        <f t="shared" ref="AR5:AW10" si="12">AQ5+12/1440</f>
        <v>0.74166666666666714</v>
      </c>
      <c r="AS5" s="211">
        <f t="shared" si="12"/>
        <v>0.75000000000000044</v>
      </c>
      <c r="AT5" s="211">
        <f t="shared" ref="AT5:AU5" si="13">AS5+24/1440</f>
        <v>0.76666666666666716</v>
      </c>
      <c r="AU5" s="211">
        <f t="shared" si="13"/>
        <v>0.78333333333333388</v>
      </c>
      <c r="AV5" s="211">
        <f t="shared" ref="AV5:AW5" si="14">AU5+12/1440</f>
        <v>0.79166666666666718</v>
      </c>
      <c r="AW5" s="213">
        <f t="shared" si="14"/>
        <v>0.80000000000000049</v>
      </c>
      <c r="AX5" s="351">
        <f t="shared" ref="AX5:AY5" si="15">AW5+24/1440</f>
        <v>0.81666666666666721</v>
      </c>
      <c r="AY5" s="351">
        <f t="shared" si="15"/>
        <v>0.83333333333333393</v>
      </c>
      <c r="AZ5" s="9">
        <f t="shared" ref="AZ5:BE5" si="16">AY5+12/1440</f>
        <v>0.84166666666666723</v>
      </c>
      <c r="BA5" s="9">
        <f t="shared" si="16"/>
        <v>0.85000000000000053</v>
      </c>
      <c r="BB5" s="9">
        <f t="shared" ref="BB5:BC5" si="17">BA5+24/1440</f>
        <v>0.86666666666666725</v>
      </c>
      <c r="BC5" s="9">
        <f t="shared" si="17"/>
        <v>0.88333333333333397</v>
      </c>
      <c r="BD5" s="9">
        <f t="shared" si="16"/>
        <v>0.89166666666666727</v>
      </c>
      <c r="BE5" s="9">
        <f t="shared" si="16"/>
        <v>0.90000000000000058</v>
      </c>
      <c r="BF5" s="9"/>
      <c r="BG5" s="214">
        <v>24</v>
      </c>
      <c r="BH5" s="211">
        <f>(M5-E5)+(AW5-O5)+(BE5-AY5)</f>
        <v>0.58333333333333381</v>
      </c>
      <c r="BI5" s="52">
        <f>HOUR(BH5)+MINUTE(BH5)/60</f>
        <v>14</v>
      </c>
      <c r="BJ5" s="215">
        <f>BI5+0.38</f>
        <v>14.38</v>
      </c>
    </row>
    <row r="6" spans="1:62" s="204" customFormat="1" ht="15.75">
      <c r="A6" s="208">
        <v>2</v>
      </c>
      <c r="B6" s="209">
        <v>8</v>
      </c>
      <c r="C6" s="210"/>
      <c r="D6" s="211"/>
      <c r="E6" s="212">
        <f>E5+8/1440</f>
        <v>0.25555555555555554</v>
      </c>
      <c r="F6" s="211">
        <f t="shared" ref="F6:G13" si="18">E6+24/1440</f>
        <v>0.2722222222222222</v>
      </c>
      <c r="G6" s="211">
        <f t="shared" si="18"/>
        <v>0.28888888888888886</v>
      </c>
      <c r="H6" s="211">
        <f t="shared" ref="H6:I13" si="19">G6+12/1440</f>
        <v>0.29722222222222222</v>
      </c>
      <c r="I6" s="211">
        <f t="shared" si="19"/>
        <v>0.30555555555555558</v>
      </c>
      <c r="J6" s="211">
        <f t="shared" ref="J6:K13" si="20">I6+24/1440</f>
        <v>0.32222222222222224</v>
      </c>
      <c r="K6" s="211">
        <f t="shared" si="20"/>
        <v>0.33888888888888891</v>
      </c>
      <c r="L6" s="211">
        <f t="shared" ref="L6:Y13" si="21">K6+12/1440</f>
        <v>0.34722222222222227</v>
      </c>
      <c r="M6" s="211">
        <f t="shared" si="21"/>
        <v>0.35555555555555562</v>
      </c>
      <c r="N6" s="211">
        <f t="shared" si="0"/>
        <v>0.37222222222222229</v>
      </c>
      <c r="O6" s="211">
        <f t="shared" si="0"/>
        <v>0.38888888888888895</v>
      </c>
      <c r="P6" s="211">
        <f t="shared" si="1"/>
        <v>0.39722222222222231</v>
      </c>
      <c r="Q6" s="213">
        <f t="shared" si="21"/>
        <v>0.40555555555555567</v>
      </c>
      <c r="R6" s="213">
        <f t="shared" si="0"/>
        <v>0.42222222222222233</v>
      </c>
      <c r="S6" s="213">
        <f t="shared" si="0"/>
        <v>0.43888888888888899</v>
      </c>
      <c r="T6" s="211">
        <f t="shared" si="1"/>
        <v>0.44722222222222235</v>
      </c>
      <c r="U6" s="211">
        <f t="shared" si="21"/>
        <v>0.45555555555555571</v>
      </c>
      <c r="V6" s="211">
        <f t="shared" si="0"/>
        <v>0.47222222222222238</v>
      </c>
      <c r="W6" s="211">
        <f t="shared" si="0"/>
        <v>0.48888888888888904</v>
      </c>
      <c r="X6" s="211">
        <f t="shared" si="1"/>
        <v>0.4972222222222224</v>
      </c>
      <c r="Y6" s="211">
        <f t="shared" si="21"/>
        <v>0.50555555555555576</v>
      </c>
      <c r="Z6" s="211">
        <f t="shared" si="0"/>
        <v>0.52222222222222248</v>
      </c>
      <c r="AA6" s="211">
        <f t="shared" si="0"/>
        <v>0.53888888888888919</v>
      </c>
      <c r="AB6" s="211">
        <f t="shared" si="1"/>
        <v>0.5472222222222225</v>
      </c>
      <c r="AC6" s="211">
        <f t="shared" si="7"/>
        <v>0.5555555555555558</v>
      </c>
      <c r="AD6" s="211">
        <f t="shared" si="8"/>
        <v>0.57222222222222252</v>
      </c>
      <c r="AE6" s="211">
        <f t="shared" si="8"/>
        <v>0.58888888888888924</v>
      </c>
      <c r="AF6" s="211">
        <f t="shared" si="9"/>
        <v>0.59722222222222254</v>
      </c>
      <c r="AG6" s="213">
        <f t="shared" si="7"/>
        <v>0.60555555555555585</v>
      </c>
      <c r="AH6" s="213">
        <f t="shared" si="8"/>
        <v>0.62222222222222257</v>
      </c>
      <c r="AI6" s="213">
        <f t="shared" si="8"/>
        <v>0.63888888888888928</v>
      </c>
      <c r="AJ6" s="211">
        <f t="shared" si="9"/>
        <v>0.64722222222222259</v>
      </c>
      <c r="AK6" s="211">
        <f t="shared" si="7"/>
        <v>0.65555555555555589</v>
      </c>
      <c r="AL6" s="211">
        <f t="shared" ref="AL6:AU13" si="22">AK6+24/1440</f>
        <v>0.67222222222222261</v>
      </c>
      <c r="AM6" s="211">
        <f t="shared" si="22"/>
        <v>0.68888888888888933</v>
      </c>
      <c r="AN6" s="211">
        <f t="shared" ref="AN6:AW13" si="23">AM6+12/1440</f>
        <v>0.69722222222222263</v>
      </c>
      <c r="AO6" s="211">
        <f t="shared" si="7"/>
        <v>0.70555555555555594</v>
      </c>
      <c r="AP6" s="211">
        <f t="shared" si="22"/>
        <v>0.72222222222222265</v>
      </c>
      <c r="AQ6" s="211">
        <f t="shared" si="22"/>
        <v>0.73888888888888937</v>
      </c>
      <c r="AR6" s="211">
        <f t="shared" si="23"/>
        <v>0.74722222222222268</v>
      </c>
      <c r="AS6" s="211">
        <f t="shared" si="12"/>
        <v>0.75555555555555598</v>
      </c>
      <c r="AT6" s="211">
        <f t="shared" si="22"/>
        <v>0.7722222222222227</v>
      </c>
      <c r="AU6" s="211">
        <f t="shared" si="22"/>
        <v>0.78888888888888942</v>
      </c>
      <c r="AV6" s="211">
        <f t="shared" si="23"/>
        <v>0.79722222222222272</v>
      </c>
      <c r="AW6" s="211">
        <f t="shared" si="12"/>
        <v>0.80555555555555602</v>
      </c>
      <c r="AX6" s="9"/>
      <c r="AY6" s="9"/>
      <c r="AZ6" s="9"/>
      <c r="BA6" s="9"/>
      <c r="BB6" s="9"/>
      <c r="BC6" s="9"/>
      <c r="BD6" s="9"/>
      <c r="BE6" s="9"/>
      <c r="BF6" s="9"/>
      <c r="BG6" s="214">
        <v>20</v>
      </c>
      <c r="BH6" s="211">
        <f>(Q6-E6)+(AG6-S6)+(AW6-AI6)</f>
        <v>0.48333333333333373</v>
      </c>
      <c r="BI6" s="52">
        <f t="shared" ref="BI6:BI13" si="24">HOUR(BH6)+MINUTE(BH6)/60</f>
        <v>11.6</v>
      </c>
      <c r="BJ6" s="215">
        <f t="shared" ref="BJ6:BJ14" si="25">BI6+0.38</f>
        <v>11.98</v>
      </c>
    </row>
    <row r="7" spans="1:62" s="204" customFormat="1" ht="15.75">
      <c r="A7" s="208">
        <v>3</v>
      </c>
      <c r="B7" s="209">
        <v>8</v>
      </c>
      <c r="C7" s="210"/>
      <c r="D7" s="211"/>
      <c r="E7" s="212">
        <f t="shared" ref="E7:E8" si="26">E6+8/1440</f>
        <v>0.26111111111111107</v>
      </c>
      <c r="F7" s="211">
        <f t="shared" si="18"/>
        <v>0.27777777777777773</v>
      </c>
      <c r="G7" s="211">
        <f t="shared" si="18"/>
        <v>0.2944444444444444</v>
      </c>
      <c r="H7" s="211">
        <f t="shared" si="19"/>
        <v>0.30277777777777776</v>
      </c>
      <c r="I7" s="211">
        <f t="shared" si="19"/>
        <v>0.31111111111111112</v>
      </c>
      <c r="J7" s="211">
        <f t="shared" si="20"/>
        <v>0.32777777777777778</v>
      </c>
      <c r="K7" s="211">
        <f t="shared" si="20"/>
        <v>0.34444444444444444</v>
      </c>
      <c r="L7" s="211">
        <f t="shared" si="21"/>
        <v>0.3527777777777778</v>
      </c>
      <c r="M7" s="211">
        <f t="shared" si="21"/>
        <v>0.36111111111111116</v>
      </c>
      <c r="N7" s="211">
        <f t="shared" si="0"/>
        <v>0.37777777777777782</v>
      </c>
      <c r="O7" s="211">
        <f t="shared" si="0"/>
        <v>0.39444444444444449</v>
      </c>
      <c r="P7" s="211">
        <f t="shared" si="21"/>
        <v>0.40277777777777785</v>
      </c>
      <c r="Q7" s="211">
        <f t="shared" si="21"/>
        <v>0.4111111111111112</v>
      </c>
      <c r="R7" s="211">
        <f t="shared" si="0"/>
        <v>0.42777777777777787</v>
      </c>
      <c r="S7" s="211">
        <f t="shared" si="0"/>
        <v>0.44444444444444453</v>
      </c>
      <c r="T7" s="211">
        <f t="shared" si="21"/>
        <v>0.45277777777777789</v>
      </c>
      <c r="U7" s="213">
        <f t="shared" si="21"/>
        <v>0.46111111111111125</v>
      </c>
      <c r="V7" s="213">
        <f t="shared" si="0"/>
        <v>0.47777777777777791</v>
      </c>
      <c r="W7" s="213">
        <f t="shared" si="0"/>
        <v>0.49444444444444458</v>
      </c>
      <c r="X7" s="211">
        <f t="shared" si="21"/>
        <v>0.50277777777777788</v>
      </c>
      <c r="Y7" s="211">
        <f t="shared" si="21"/>
        <v>0.51111111111111118</v>
      </c>
      <c r="Z7" s="211">
        <f t="shared" si="0"/>
        <v>0.5277777777777779</v>
      </c>
      <c r="AA7" s="211">
        <f t="shared" si="0"/>
        <v>0.54444444444444462</v>
      </c>
      <c r="AB7" s="211">
        <f t="shared" si="9"/>
        <v>0.55277777777777792</v>
      </c>
      <c r="AC7" s="211">
        <f t="shared" si="7"/>
        <v>0.56111111111111123</v>
      </c>
      <c r="AD7" s="211">
        <f t="shared" si="8"/>
        <v>0.57777777777777795</v>
      </c>
      <c r="AE7" s="211">
        <f t="shared" si="8"/>
        <v>0.59444444444444466</v>
      </c>
      <c r="AF7" s="211">
        <f t="shared" si="9"/>
        <v>0.60277777777777797</v>
      </c>
      <c r="AG7" s="211">
        <f t="shared" si="7"/>
        <v>0.61111111111111127</v>
      </c>
      <c r="AH7" s="211">
        <f t="shared" si="8"/>
        <v>0.62777777777777799</v>
      </c>
      <c r="AI7" s="211">
        <f t="shared" si="8"/>
        <v>0.64444444444444471</v>
      </c>
      <c r="AJ7" s="211">
        <f t="shared" si="9"/>
        <v>0.65277777777777801</v>
      </c>
      <c r="AK7" s="213">
        <f t="shared" si="7"/>
        <v>0.66111111111111132</v>
      </c>
      <c r="AL7" s="213">
        <f t="shared" si="22"/>
        <v>0.67777777777777803</v>
      </c>
      <c r="AM7" s="213">
        <f t="shared" si="22"/>
        <v>0.69444444444444475</v>
      </c>
      <c r="AN7" s="211">
        <f t="shared" si="23"/>
        <v>0.70277777777777806</v>
      </c>
      <c r="AO7" s="211">
        <f t="shared" si="7"/>
        <v>0.71111111111111136</v>
      </c>
      <c r="AP7" s="211">
        <f t="shared" si="22"/>
        <v>0.72777777777777808</v>
      </c>
      <c r="AQ7" s="211">
        <f t="shared" si="22"/>
        <v>0.7444444444444448</v>
      </c>
      <c r="AR7" s="211">
        <f t="shared" si="23"/>
        <v>0.7527777777777781</v>
      </c>
      <c r="AS7" s="211">
        <f t="shared" si="12"/>
        <v>0.7611111111111114</v>
      </c>
      <c r="AT7" s="211">
        <f t="shared" si="22"/>
        <v>0.77777777777777812</v>
      </c>
      <c r="AU7" s="211">
        <f t="shared" si="22"/>
        <v>0.79444444444444484</v>
      </c>
      <c r="AV7" s="211">
        <f t="shared" si="23"/>
        <v>0.80277777777777815</v>
      </c>
      <c r="AW7" s="211">
        <f t="shared" si="12"/>
        <v>0.81111111111111145</v>
      </c>
      <c r="AX7" s="9">
        <f t="shared" ref="AX7:BC11" si="27">AW7+24/1440</f>
        <v>0.82777777777777817</v>
      </c>
      <c r="AY7" s="9">
        <f t="shared" si="27"/>
        <v>0.84444444444444489</v>
      </c>
      <c r="AZ7" s="9">
        <f t="shared" ref="AZ7:BD11" si="28">AY7+12/1440</f>
        <v>0.85277777777777819</v>
      </c>
      <c r="BA7" s="9">
        <f t="shared" si="28"/>
        <v>0.86111111111111149</v>
      </c>
      <c r="BB7" s="9"/>
      <c r="BC7" s="9"/>
      <c r="BD7" s="9"/>
      <c r="BE7" s="9"/>
      <c r="BF7" s="9"/>
      <c r="BG7" s="214">
        <v>22</v>
      </c>
      <c r="BH7" s="211">
        <f>(U7-E7)+(AK7-W7)+(BA7-AM7)</f>
        <v>0.53333333333333366</v>
      </c>
      <c r="BI7" s="52">
        <f t="shared" si="24"/>
        <v>12.8</v>
      </c>
      <c r="BJ7" s="215">
        <f t="shared" si="25"/>
        <v>13.180000000000001</v>
      </c>
    </row>
    <row r="8" spans="1:62" s="204" customFormat="1" ht="15.75">
      <c r="A8" s="208">
        <v>4</v>
      </c>
      <c r="B8" s="209">
        <v>8</v>
      </c>
      <c r="C8" s="210"/>
      <c r="D8" s="211"/>
      <c r="E8" s="212">
        <f t="shared" si="26"/>
        <v>0.26666666666666661</v>
      </c>
      <c r="F8" s="211">
        <f t="shared" si="18"/>
        <v>0.28333333333333327</v>
      </c>
      <c r="G8" s="211">
        <f t="shared" si="18"/>
        <v>0.29999999999999993</v>
      </c>
      <c r="H8" s="211">
        <f t="shared" si="19"/>
        <v>0.30833333333333329</v>
      </c>
      <c r="I8" s="211">
        <f t="shared" si="19"/>
        <v>0.31666666666666665</v>
      </c>
      <c r="J8" s="211">
        <f t="shared" si="20"/>
        <v>0.33333333333333331</v>
      </c>
      <c r="K8" s="211">
        <f t="shared" si="20"/>
        <v>0.35</v>
      </c>
      <c r="L8" s="211">
        <f t="shared" si="21"/>
        <v>0.35833333333333334</v>
      </c>
      <c r="M8" s="213">
        <f t="shared" si="21"/>
        <v>0.3666666666666667</v>
      </c>
      <c r="N8" s="213">
        <f t="shared" si="0"/>
        <v>0.38333333333333336</v>
      </c>
      <c r="O8" s="213">
        <f t="shared" si="0"/>
        <v>0.4</v>
      </c>
      <c r="P8" s="211">
        <f t="shared" si="21"/>
        <v>0.40833333333333338</v>
      </c>
      <c r="Q8" s="211">
        <f t="shared" si="21"/>
        <v>0.41666666666666674</v>
      </c>
      <c r="R8" s="211">
        <f t="shared" si="0"/>
        <v>0.4333333333333334</v>
      </c>
      <c r="S8" s="211">
        <f t="shared" si="0"/>
        <v>0.45000000000000007</v>
      </c>
      <c r="T8" s="211">
        <f t="shared" si="21"/>
        <v>0.45833333333333343</v>
      </c>
      <c r="U8" s="211">
        <f t="shared" si="21"/>
        <v>0.46666666666666679</v>
      </c>
      <c r="V8" s="211">
        <f t="shared" si="0"/>
        <v>0.48333333333333345</v>
      </c>
      <c r="W8" s="211">
        <f t="shared" si="0"/>
        <v>0.50000000000000011</v>
      </c>
      <c r="X8" s="211">
        <f t="shared" si="21"/>
        <v>0.50833333333333341</v>
      </c>
      <c r="Y8" s="211">
        <f t="shared" si="21"/>
        <v>0.51666666666666672</v>
      </c>
      <c r="Z8" s="211">
        <f t="shared" si="0"/>
        <v>0.53333333333333344</v>
      </c>
      <c r="AA8" s="211">
        <f t="shared" si="0"/>
        <v>0.55000000000000016</v>
      </c>
      <c r="AB8" s="211">
        <f t="shared" si="9"/>
        <v>0.55833333333333346</v>
      </c>
      <c r="AC8" s="213">
        <f t="shared" si="7"/>
        <v>0.56666666666666676</v>
      </c>
      <c r="AD8" s="213">
        <f t="shared" si="8"/>
        <v>0.58333333333333348</v>
      </c>
      <c r="AE8" s="213">
        <f t="shared" si="8"/>
        <v>0.6000000000000002</v>
      </c>
      <c r="AF8" s="211">
        <f t="shared" si="9"/>
        <v>0.6083333333333335</v>
      </c>
      <c r="AG8" s="211">
        <f t="shared" si="7"/>
        <v>0.61666666666666681</v>
      </c>
      <c r="AH8" s="211">
        <f t="shared" si="8"/>
        <v>0.63333333333333353</v>
      </c>
      <c r="AI8" s="211">
        <f t="shared" si="8"/>
        <v>0.65000000000000024</v>
      </c>
      <c r="AJ8" s="211">
        <f t="shared" si="9"/>
        <v>0.65833333333333355</v>
      </c>
      <c r="AK8" s="211">
        <f t="shared" si="7"/>
        <v>0.66666666666666685</v>
      </c>
      <c r="AL8" s="211">
        <f t="shared" si="22"/>
        <v>0.68333333333333357</v>
      </c>
      <c r="AM8" s="211">
        <f t="shared" si="22"/>
        <v>0.70000000000000029</v>
      </c>
      <c r="AN8" s="211">
        <f t="shared" si="23"/>
        <v>0.70833333333333359</v>
      </c>
      <c r="AO8" s="211">
        <f t="shared" si="7"/>
        <v>0.7166666666666669</v>
      </c>
      <c r="AP8" s="211">
        <f t="shared" si="22"/>
        <v>0.73333333333333361</v>
      </c>
      <c r="AQ8" s="211">
        <f t="shared" si="22"/>
        <v>0.75000000000000033</v>
      </c>
      <c r="AR8" s="211">
        <f t="shared" si="23"/>
        <v>0.75833333333333364</v>
      </c>
      <c r="AS8" s="211">
        <f t="shared" si="12"/>
        <v>0.76666666666666694</v>
      </c>
      <c r="AT8" s="211">
        <f t="shared" si="22"/>
        <v>0.78333333333333366</v>
      </c>
      <c r="AU8" s="211">
        <f t="shared" si="22"/>
        <v>0.80000000000000038</v>
      </c>
      <c r="AV8" s="211">
        <f t="shared" si="23"/>
        <v>0.80833333333333368</v>
      </c>
      <c r="AW8" s="211">
        <f t="shared" si="12"/>
        <v>0.81666666666666698</v>
      </c>
      <c r="AX8" s="9">
        <f t="shared" si="27"/>
        <v>0.8333333333333337</v>
      </c>
      <c r="AY8" s="9"/>
      <c r="AZ8" s="9"/>
      <c r="BA8" s="9"/>
      <c r="BB8" s="9"/>
      <c r="BC8" s="9"/>
      <c r="BD8" s="9"/>
      <c r="BE8" s="9"/>
      <c r="BF8" s="9"/>
      <c r="BG8" s="214">
        <v>20</v>
      </c>
      <c r="BH8" s="211">
        <f>(M8-E8)+(AC8-O8)+(AX8-AE8)</f>
        <v>0.50000000000000033</v>
      </c>
      <c r="BI8" s="52">
        <f t="shared" si="24"/>
        <v>12</v>
      </c>
      <c r="BJ8" s="215">
        <f t="shared" si="25"/>
        <v>12.38</v>
      </c>
    </row>
    <row r="9" spans="1:62" s="204" customFormat="1" ht="15.75">
      <c r="A9" s="208">
        <v>5</v>
      </c>
      <c r="B9" s="209">
        <v>8</v>
      </c>
      <c r="C9" s="210">
        <v>0.25555555555555559</v>
      </c>
      <c r="D9" s="211">
        <f>C9+12/1440</f>
        <v>0.26388888888888895</v>
      </c>
      <c r="E9" s="211">
        <f>D9+12/1440</f>
        <v>0.27222222222222231</v>
      </c>
      <c r="F9" s="211">
        <f t="shared" si="18"/>
        <v>0.28888888888888897</v>
      </c>
      <c r="G9" s="211">
        <f t="shared" si="18"/>
        <v>0.30555555555555564</v>
      </c>
      <c r="H9" s="211">
        <f t="shared" si="19"/>
        <v>0.31388888888888899</v>
      </c>
      <c r="I9" s="211">
        <f t="shared" si="19"/>
        <v>0.32222222222222235</v>
      </c>
      <c r="J9" s="211">
        <f t="shared" si="20"/>
        <v>0.33888888888888902</v>
      </c>
      <c r="K9" s="211">
        <f t="shared" si="20"/>
        <v>0.35555555555555568</v>
      </c>
      <c r="L9" s="211">
        <f t="shared" si="21"/>
        <v>0.36388888888888904</v>
      </c>
      <c r="M9" s="211">
        <f t="shared" si="21"/>
        <v>0.3722222222222224</v>
      </c>
      <c r="N9" s="211">
        <f t="shared" si="0"/>
        <v>0.38888888888888906</v>
      </c>
      <c r="O9" s="211">
        <f t="shared" si="0"/>
        <v>0.40555555555555572</v>
      </c>
      <c r="P9" s="211">
        <f t="shared" si="21"/>
        <v>0.41388888888888908</v>
      </c>
      <c r="Q9" s="213">
        <f t="shared" si="21"/>
        <v>0.42222222222222244</v>
      </c>
      <c r="R9" s="213">
        <f t="shared" si="0"/>
        <v>0.43888888888888911</v>
      </c>
      <c r="S9" s="213">
        <f t="shared" si="0"/>
        <v>0.45555555555555577</v>
      </c>
      <c r="T9" s="211">
        <f t="shared" si="21"/>
        <v>0.46388888888888913</v>
      </c>
      <c r="U9" s="211">
        <f t="shared" si="21"/>
        <v>0.47222222222222249</v>
      </c>
      <c r="V9" s="211">
        <f t="shared" si="0"/>
        <v>0.48888888888888915</v>
      </c>
      <c r="W9" s="211">
        <f t="shared" si="0"/>
        <v>0.50555555555555587</v>
      </c>
      <c r="X9" s="211">
        <f t="shared" si="21"/>
        <v>0.51388888888888917</v>
      </c>
      <c r="Y9" s="211">
        <f t="shared" si="21"/>
        <v>0.52222222222222248</v>
      </c>
      <c r="Z9" s="211">
        <f t="shared" si="0"/>
        <v>0.53888888888888919</v>
      </c>
      <c r="AA9" s="211">
        <f t="shared" si="0"/>
        <v>0.55555555555555591</v>
      </c>
      <c r="AB9" s="211">
        <f t="shared" si="9"/>
        <v>0.56388888888888922</v>
      </c>
      <c r="AC9" s="211">
        <f t="shared" si="7"/>
        <v>0.57222222222222252</v>
      </c>
      <c r="AD9" s="211">
        <f t="shared" si="8"/>
        <v>0.58888888888888924</v>
      </c>
      <c r="AE9" s="211">
        <f t="shared" si="8"/>
        <v>0.60555555555555596</v>
      </c>
      <c r="AF9" s="211">
        <f t="shared" si="9"/>
        <v>0.61388888888888926</v>
      </c>
      <c r="AG9" s="211">
        <f t="shared" si="7"/>
        <v>0.62222222222222257</v>
      </c>
      <c r="AH9" s="211">
        <f t="shared" si="8"/>
        <v>0.63888888888888928</v>
      </c>
      <c r="AI9" s="211">
        <f t="shared" si="8"/>
        <v>0.655555555555556</v>
      </c>
      <c r="AJ9" s="211">
        <f t="shared" si="9"/>
        <v>0.66388888888888931</v>
      </c>
      <c r="AK9" s="213">
        <f t="shared" si="7"/>
        <v>0.67222222222222261</v>
      </c>
      <c r="AL9" s="213">
        <f t="shared" si="22"/>
        <v>0.68888888888888933</v>
      </c>
      <c r="AM9" s="213">
        <f t="shared" si="22"/>
        <v>0.70555555555555605</v>
      </c>
      <c r="AN9" s="211">
        <f t="shared" si="23"/>
        <v>0.71388888888888935</v>
      </c>
      <c r="AO9" s="211">
        <f t="shared" si="7"/>
        <v>0.72222222222222265</v>
      </c>
      <c r="AP9" s="211">
        <f t="shared" si="22"/>
        <v>0.73888888888888937</v>
      </c>
      <c r="AQ9" s="211">
        <f t="shared" si="22"/>
        <v>0.75555555555555609</v>
      </c>
      <c r="AR9" s="211">
        <f t="shared" si="23"/>
        <v>0.76388888888888939</v>
      </c>
      <c r="AS9" s="211">
        <f t="shared" si="12"/>
        <v>0.7722222222222227</v>
      </c>
      <c r="AT9" s="211">
        <f t="shared" si="22"/>
        <v>0.78888888888888942</v>
      </c>
      <c r="AU9" s="211">
        <f t="shared" si="22"/>
        <v>0.80555555555555614</v>
      </c>
      <c r="AV9" s="211">
        <f t="shared" si="23"/>
        <v>0.81388888888888944</v>
      </c>
      <c r="AW9" s="211">
        <f t="shared" si="12"/>
        <v>0.82222222222222274</v>
      </c>
      <c r="AX9" s="9">
        <f t="shared" si="27"/>
        <v>0.83888888888888946</v>
      </c>
      <c r="AY9" s="9">
        <f t="shared" si="27"/>
        <v>0.85555555555555618</v>
      </c>
      <c r="AZ9" s="9">
        <f t="shared" si="28"/>
        <v>0.86388888888888948</v>
      </c>
      <c r="BA9" s="9">
        <f t="shared" si="28"/>
        <v>0.87222222222222279</v>
      </c>
      <c r="BB9" s="9">
        <f t="shared" si="27"/>
        <v>0.88888888888888951</v>
      </c>
      <c r="BC9" s="9">
        <f t="shared" si="27"/>
        <v>0.90555555555555622</v>
      </c>
      <c r="BD9" s="9">
        <f t="shared" si="28"/>
        <v>0.91388888888888953</v>
      </c>
      <c r="BE9" s="9">
        <f>BD9+12/1440</f>
        <v>0.92222222222222283</v>
      </c>
      <c r="BF9" s="9">
        <f t="shared" ref="BF9" si="29">BE9+24/1440</f>
        <v>0.93888888888888955</v>
      </c>
      <c r="BG9" s="214">
        <v>25</v>
      </c>
      <c r="BH9" s="211">
        <f>(Q9-C9)+(AK9-S9)+(BF9-AM9)</f>
        <v>0.61666666666666714</v>
      </c>
      <c r="BI9" s="52">
        <f t="shared" si="24"/>
        <v>14.8</v>
      </c>
      <c r="BJ9" s="215">
        <f t="shared" si="25"/>
        <v>15.180000000000001</v>
      </c>
    </row>
    <row r="10" spans="1:62" s="204" customFormat="1" ht="15.75">
      <c r="A10" s="216" t="s">
        <v>17</v>
      </c>
      <c r="B10" s="209">
        <v>8</v>
      </c>
      <c r="C10" s="210">
        <f>C9+8/1440</f>
        <v>0.26111111111111113</v>
      </c>
      <c r="D10" s="211">
        <f t="shared" ref="D10:E13" si="30">C10+12/1440</f>
        <v>0.26944444444444449</v>
      </c>
      <c r="E10" s="211">
        <f t="shared" si="30"/>
        <v>0.27777777777777785</v>
      </c>
      <c r="F10" s="211">
        <f t="shared" si="18"/>
        <v>0.29444444444444451</v>
      </c>
      <c r="G10" s="211">
        <f t="shared" si="18"/>
        <v>0.31111111111111117</v>
      </c>
      <c r="H10" s="211">
        <f t="shared" si="19"/>
        <v>0.31944444444444453</v>
      </c>
      <c r="I10" s="211">
        <f t="shared" si="19"/>
        <v>0.32777777777777789</v>
      </c>
      <c r="J10" s="211">
        <f t="shared" si="20"/>
        <v>0.34444444444444455</v>
      </c>
      <c r="K10" s="211">
        <f t="shared" si="20"/>
        <v>0.36111111111111122</v>
      </c>
      <c r="L10" s="211">
        <f t="shared" si="21"/>
        <v>0.36944444444444458</v>
      </c>
      <c r="M10" s="213">
        <f t="shared" si="21"/>
        <v>0.37777777777777793</v>
      </c>
      <c r="N10" s="213">
        <f t="shared" si="0"/>
        <v>0.3944444444444446</v>
      </c>
      <c r="O10" s="213">
        <f t="shared" si="0"/>
        <v>0.41111111111111126</v>
      </c>
      <c r="P10" s="211">
        <f t="shared" si="21"/>
        <v>0.41944444444444462</v>
      </c>
      <c r="Q10" s="211">
        <f t="shared" si="21"/>
        <v>0.42777777777777798</v>
      </c>
      <c r="R10" s="211">
        <f t="shared" si="0"/>
        <v>0.44444444444444464</v>
      </c>
      <c r="S10" s="211">
        <f t="shared" si="0"/>
        <v>0.4611111111111113</v>
      </c>
      <c r="T10" s="211">
        <f t="shared" si="21"/>
        <v>0.46944444444444466</v>
      </c>
      <c r="U10" s="211">
        <f t="shared" si="21"/>
        <v>0.47777777777777802</v>
      </c>
      <c r="V10" s="211">
        <f t="shared" si="0"/>
        <v>0.49444444444444469</v>
      </c>
      <c r="W10" s="211">
        <f t="shared" si="0"/>
        <v>0.5111111111111114</v>
      </c>
      <c r="X10" s="211">
        <f t="shared" si="21"/>
        <v>0.51944444444444471</v>
      </c>
      <c r="Y10" s="211">
        <f t="shared" si="21"/>
        <v>0.52777777777777801</v>
      </c>
      <c r="Z10" s="211">
        <f t="shared" si="0"/>
        <v>0.54444444444444473</v>
      </c>
      <c r="AA10" s="211">
        <f t="shared" si="0"/>
        <v>0.56111111111111145</v>
      </c>
      <c r="AB10" s="211">
        <f t="shared" si="9"/>
        <v>0.56944444444444475</v>
      </c>
      <c r="AC10" s="211">
        <f t="shared" si="7"/>
        <v>0.57777777777777806</v>
      </c>
      <c r="AD10" s="211">
        <f t="shared" si="8"/>
        <v>0.59444444444444478</v>
      </c>
      <c r="AE10" s="211">
        <f t="shared" si="8"/>
        <v>0.61111111111111149</v>
      </c>
      <c r="AF10" s="211">
        <f t="shared" si="9"/>
        <v>0.6194444444444448</v>
      </c>
      <c r="AG10" s="213">
        <f t="shared" si="7"/>
        <v>0.6277777777777781</v>
      </c>
      <c r="AH10" s="213">
        <f t="shared" si="8"/>
        <v>0.64444444444444482</v>
      </c>
      <c r="AI10" s="213">
        <f t="shared" si="8"/>
        <v>0.66111111111111154</v>
      </c>
      <c r="AJ10" s="211">
        <f t="shared" si="9"/>
        <v>0.66944444444444484</v>
      </c>
      <c r="AK10" s="211">
        <f t="shared" si="7"/>
        <v>0.67777777777777815</v>
      </c>
      <c r="AL10" s="211">
        <f t="shared" si="22"/>
        <v>0.69444444444444486</v>
      </c>
      <c r="AM10" s="211">
        <f t="shared" si="22"/>
        <v>0.71111111111111158</v>
      </c>
      <c r="AN10" s="211">
        <f t="shared" si="23"/>
        <v>0.71944444444444489</v>
      </c>
      <c r="AO10" s="211">
        <f t="shared" si="7"/>
        <v>0.72777777777777819</v>
      </c>
      <c r="AP10" s="211">
        <f t="shared" si="22"/>
        <v>0.74444444444444491</v>
      </c>
      <c r="AQ10" s="211">
        <f t="shared" si="22"/>
        <v>0.76111111111111163</v>
      </c>
      <c r="AR10" s="211">
        <f t="shared" si="23"/>
        <v>0.76944444444444493</v>
      </c>
      <c r="AS10" s="211">
        <f t="shared" si="12"/>
        <v>0.77777777777777823</v>
      </c>
      <c r="AT10" s="211">
        <f t="shared" si="22"/>
        <v>0.79444444444444495</v>
      </c>
      <c r="AU10" s="211">
        <f t="shared" si="22"/>
        <v>0.81111111111111167</v>
      </c>
      <c r="AV10" s="211">
        <f t="shared" si="23"/>
        <v>0.81944444444444497</v>
      </c>
      <c r="AW10" s="211">
        <f t="shared" si="12"/>
        <v>0.82777777777777828</v>
      </c>
      <c r="AX10" s="9">
        <f t="shared" si="27"/>
        <v>0.844444444444445</v>
      </c>
      <c r="AY10" s="9">
        <f t="shared" si="27"/>
        <v>0.86111111111111172</v>
      </c>
      <c r="AZ10" s="9"/>
      <c r="BA10" s="9"/>
      <c r="BB10" s="9"/>
      <c r="BC10" s="9"/>
      <c r="BD10" s="9"/>
      <c r="BE10" s="9"/>
      <c r="BF10" s="9"/>
      <c r="BG10" s="352">
        <v>22</v>
      </c>
      <c r="BH10" s="211">
        <f>(M10-C10)+(AG10-O10)+(AY10-AI10)</f>
        <v>0.53333333333333388</v>
      </c>
      <c r="BI10" s="52">
        <f t="shared" si="24"/>
        <v>12.8</v>
      </c>
      <c r="BJ10" s="215">
        <f t="shared" si="25"/>
        <v>13.180000000000001</v>
      </c>
    </row>
    <row r="11" spans="1:62" s="204" customFormat="1" ht="15.75">
      <c r="A11" s="208">
        <v>7</v>
      </c>
      <c r="B11" s="209">
        <v>8</v>
      </c>
      <c r="C11" s="210">
        <f t="shared" ref="C11:C13" si="31">C10+8/1440</f>
        <v>0.26666666666666666</v>
      </c>
      <c r="D11" s="211">
        <f t="shared" si="30"/>
        <v>0.27500000000000002</v>
      </c>
      <c r="E11" s="211">
        <f t="shared" si="30"/>
        <v>0.28333333333333338</v>
      </c>
      <c r="F11" s="211">
        <f t="shared" si="18"/>
        <v>0.30000000000000004</v>
      </c>
      <c r="G11" s="211">
        <f t="shared" si="18"/>
        <v>0.31666666666666671</v>
      </c>
      <c r="H11" s="211">
        <f t="shared" si="19"/>
        <v>0.32500000000000007</v>
      </c>
      <c r="I11" s="211">
        <f t="shared" si="19"/>
        <v>0.33333333333333343</v>
      </c>
      <c r="J11" s="211">
        <f t="shared" si="20"/>
        <v>0.35000000000000009</v>
      </c>
      <c r="K11" s="211">
        <f t="shared" si="20"/>
        <v>0.36666666666666675</v>
      </c>
      <c r="L11" s="211">
        <f t="shared" si="21"/>
        <v>0.37500000000000011</v>
      </c>
      <c r="M11" s="211">
        <f t="shared" si="21"/>
        <v>0.38333333333333347</v>
      </c>
      <c r="N11" s="211">
        <f t="shared" si="0"/>
        <v>0.40000000000000013</v>
      </c>
      <c r="O11" s="211">
        <f t="shared" si="0"/>
        <v>0.4166666666666668</v>
      </c>
      <c r="P11" s="211">
        <f t="shared" si="21"/>
        <v>0.42500000000000016</v>
      </c>
      <c r="Q11" s="213">
        <f t="shared" si="21"/>
        <v>0.43333333333333351</v>
      </c>
      <c r="R11" s="213">
        <f t="shared" si="0"/>
        <v>0.45000000000000018</v>
      </c>
      <c r="S11" s="213">
        <f t="shared" si="0"/>
        <v>0.46666666666666684</v>
      </c>
      <c r="T11" s="211">
        <f t="shared" si="21"/>
        <v>0.4750000000000002</v>
      </c>
      <c r="U11" s="211">
        <f t="shared" si="21"/>
        <v>0.48333333333333356</v>
      </c>
      <c r="V11" s="211">
        <f t="shared" si="0"/>
        <v>0.50000000000000022</v>
      </c>
      <c r="W11" s="211">
        <f t="shared" si="0"/>
        <v>0.51666666666666694</v>
      </c>
      <c r="X11" s="211">
        <f t="shared" si="21"/>
        <v>0.52500000000000024</v>
      </c>
      <c r="Y11" s="211">
        <f t="shared" si="21"/>
        <v>0.53333333333333355</v>
      </c>
      <c r="Z11" s="211">
        <f t="shared" si="0"/>
        <v>0.55000000000000027</v>
      </c>
      <c r="AA11" s="211">
        <f t="shared" si="0"/>
        <v>0.56666666666666698</v>
      </c>
      <c r="AB11" s="211">
        <f t="shared" si="9"/>
        <v>0.57500000000000029</v>
      </c>
      <c r="AC11" s="211">
        <f t="shared" si="9"/>
        <v>0.58333333333333359</v>
      </c>
      <c r="AD11" s="211">
        <f t="shared" si="8"/>
        <v>0.60000000000000031</v>
      </c>
      <c r="AE11" s="211">
        <f t="shared" si="8"/>
        <v>0.61666666666666703</v>
      </c>
      <c r="AF11" s="211">
        <f t="shared" si="9"/>
        <v>0.62500000000000033</v>
      </c>
      <c r="AG11" s="211">
        <f t="shared" si="9"/>
        <v>0.63333333333333364</v>
      </c>
      <c r="AH11" s="211">
        <f t="shared" si="8"/>
        <v>0.65000000000000036</v>
      </c>
      <c r="AI11" s="211">
        <f t="shared" si="8"/>
        <v>0.66666666666666707</v>
      </c>
      <c r="AJ11" s="211">
        <f t="shared" si="9"/>
        <v>0.67500000000000038</v>
      </c>
      <c r="AK11" s="211">
        <f t="shared" si="9"/>
        <v>0.68333333333333368</v>
      </c>
      <c r="AL11" s="211">
        <f t="shared" si="22"/>
        <v>0.7000000000000004</v>
      </c>
      <c r="AM11" s="211">
        <f t="shared" si="22"/>
        <v>0.71666666666666712</v>
      </c>
      <c r="AN11" s="211">
        <f t="shared" si="23"/>
        <v>0.72500000000000042</v>
      </c>
      <c r="AO11" s="213">
        <f t="shared" si="23"/>
        <v>0.73333333333333373</v>
      </c>
      <c r="AP11" s="213">
        <f t="shared" si="22"/>
        <v>0.75000000000000044</v>
      </c>
      <c r="AQ11" s="213">
        <f t="shared" si="22"/>
        <v>0.76666666666666716</v>
      </c>
      <c r="AR11" s="211">
        <f t="shared" si="23"/>
        <v>0.77500000000000047</v>
      </c>
      <c r="AS11" s="211">
        <f t="shared" si="23"/>
        <v>0.78333333333333377</v>
      </c>
      <c r="AT11" s="211">
        <f t="shared" si="22"/>
        <v>0.80000000000000049</v>
      </c>
      <c r="AU11" s="211">
        <f t="shared" si="22"/>
        <v>0.81666666666666721</v>
      </c>
      <c r="AV11" s="211">
        <f t="shared" si="23"/>
        <v>0.82500000000000051</v>
      </c>
      <c r="AW11" s="211">
        <f t="shared" si="23"/>
        <v>0.83333333333333381</v>
      </c>
      <c r="AX11" s="9">
        <f t="shared" si="27"/>
        <v>0.85000000000000053</v>
      </c>
      <c r="AY11" s="9">
        <f t="shared" si="27"/>
        <v>0.86666666666666725</v>
      </c>
      <c r="AZ11" s="9">
        <f t="shared" ref="AZ11:BA11" si="32">AY11+12/1440</f>
        <v>0.87500000000000056</v>
      </c>
      <c r="BA11" s="9">
        <f t="shared" si="32"/>
        <v>0.88333333333333386</v>
      </c>
      <c r="BB11" s="9"/>
      <c r="BC11" s="9"/>
      <c r="BD11" s="9"/>
      <c r="BE11" s="9"/>
      <c r="BF11" s="9"/>
      <c r="BG11" s="214">
        <v>23</v>
      </c>
      <c r="BH11" s="211">
        <f>(Q11-C11)+(AO11-S11)+(BA11-AQ11)</f>
        <v>0.55000000000000049</v>
      </c>
      <c r="BI11" s="52">
        <f t="shared" si="24"/>
        <v>13.2</v>
      </c>
      <c r="BJ11" s="215">
        <f t="shared" si="25"/>
        <v>13.58</v>
      </c>
    </row>
    <row r="12" spans="1:62" s="204" customFormat="1" ht="15.75">
      <c r="A12" s="208">
        <v>8</v>
      </c>
      <c r="B12" s="209">
        <v>8</v>
      </c>
      <c r="C12" s="210">
        <f t="shared" si="31"/>
        <v>0.2722222222222222</v>
      </c>
      <c r="D12" s="211">
        <f t="shared" si="30"/>
        <v>0.28055555555555556</v>
      </c>
      <c r="E12" s="211">
        <f t="shared" si="30"/>
        <v>0.28888888888888892</v>
      </c>
      <c r="F12" s="211">
        <f t="shared" si="18"/>
        <v>0.30555555555555558</v>
      </c>
      <c r="G12" s="211">
        <f t="shared" si="18"/>
        <v>0.32222222222222224</v>
      </c>
      <c r="H12" s="211">
        <f t="shared" si="19"/>
        <v>0.3305555555555556</v>
      </c>
      <c r="I12" s="211">
        <f t="shared" si="19"/>
        <v>0.33888888888888896</v>
      </c>
      <c r="J12" s="211">
        <f t="shared" si="20"/>
        <v>0.35555555555555562</v>
      </c>
      <c r="K12" s="211">
        <f t="shared" si="20"/>
        <v>0.37222222222222229</v>
      </c>
      <c r="L12" s="211">
        <f t="shared" si="21"/>
        <v>0.38055555555555565</v>
      </c>
      <c r="M12" s="211">
        <f t="shared" si="21"/>
        <v>0.38888888888888901</v>
      </c>
      <c r="N12" s="211">
        <f t="shared" si="0"/>
        <v>0.40555555555555567</v>
      </c>
      <c r="O12" s="211">
        <f t="shared" si="0"/>
        <v>0.42222222222222233</v>
      </c>
      <c r="P12" s="211">
        <f t="shared" si="21"/>
        <v>0.43055555555555569</v>
      </c>
      <c r="Q12" s="211">
        <f t="shared" si="21"/>
        <v>0.43888888888888905</v>
      </c>
      <c r="R12" s="211">
        <f t="shared" si="0"/>
        <v>0.45555555555555571</v>
      </c>
      <c r="S12" s="211">
        <f t="shared" si="0"/>
        <v>0.47222222222222238</v>
      </c>
      <c r="T12" s="211">
        <f t="shared" si="21"/>
        <v>0.48055555555555574</v>
      </c>
      <c r="U12" s="211">
        <f t="shared" si="21"/>
        <v>0.48888888888888909</v>
      </c>
      <c r="V12" s="211">
        <f t="shared" si="0"/>
        <v>0.50555555555555576</v>
      </c>
      <c r="W12" s="211">
        <f t="shared" si="0"/>
        <v>0.52222222222222248</v>
      </c>
      <c r="X12" s="211">
        <f t="shared" si="21"/>
        <v>0.53055555555555578</v>
      </c>
      <c r="Y12" s="213">
        <f t="shared" si="21"/>
        <v>0.53888888888888908</v>
      </c>
      <c r="Z12" s="213">
        <f t="shared" si="0"/>
        <v>0.5555555555555558</v>
      </c>
      <c r="AA12" s="213">
        <f t="shared" si="0"/>
        <v>0.57222222222222252</v>
      </c>
      <c r="AB12" s="213">
        <f t="shared" si="9"/>
        <v>0.58055555555555582</v>
      </c>
      <c r="AC12" s="213">
        <f t="shared" si="9"/>
        <v>0.58888888888888913</v>
      </c>
      <c r="AD12" s="211">
        <f t="shared" si="8"/>
        <v>0.60555555555555585</v>
      </c>
      <c r="AE12" s="211">
        <f t="shared" si="8"/>
        <v>0.62222222222222257</v>
      </c>
      <c r="AF12" s="211">
        <f t="shared" si="9"/>
        <v>0.63055555555555587</v>
      </c>
      <c r="AG12" s="211">
        <f t="shared" si="9"/>
        <v>0.63888888888888917</v>
      </c>
      <c r="AH12" s="211">
        <f t="shared" si="8"/>
        <v>0.65555555555555589</v>
      </c>
      <c r="AI12" s="211">
        <f t="shared" si="8"/>
        <v>0.67222222222222261</v>
      </c>
      <c r="AJ12" s="211">
        <f t="shared" si="9"/>
        <v>0.68055555555555591</v>
      </c>
      <c r="AK12" s="211">
        <f t="shared" si="9"/>
        <v>0.68888888888888922</v>
      </c>
      <c r="AL12" s="211">
        <f t="shared" si="22"/>
        <v>0.70555555555555594</v>
      </c>
      <c r="AM12" s="211">
        <f t="shared" si="22"/>
        <v>0.72222222222222265</v>
      </c>
      <c r="AN12" s="211">
        <f t="shared" si="23"/>
        <v>0.73055555555555596</v>
      </c>
      <c r="AO12" s="211">
        <f t="shared" si="23"/>
        <v>0.73888888888888926</v>
      </c>
      <c r="AP12" s="211">
        <f t="shared" si="22"/>
        <v>0.75555555555555598</v>
      </c>
      <c r="AQ12" s="211">
        <f t="shared" si="22"/>
        <v>0.7722222222222227</v>
      </c>
      <c r="AR12" s="211">
        <f t="shared" si="23"/>
        <v>0.780555555555556</v>
      </c>
      <c r="AS12" s="211">
        <f t="shared" si="23"/>
        <v>0.78888888888888931</v>
      </c>
      <c r="AT12" s="211">
        <f t="shared" si="22"/>
        <v>0.80555555555555602</v>
      </c>
      <c r="AU12" s="211">
        <f t="shared" si="22"/>
        <v>0.82222222222222274</v>
      </c>
      <c r="AV12" s="211">
        <f t="shared" si="23"/>
        <v>0.83055555555555605</v>
      </c>
      <c r="AW12" s="211">
        <f t="shared" si="23"/>
        <v>0.83888888888888935</v>
      </c>
      <c r="AX12" s="9"/>
      <c r="AY12" s="9"/>
      <c r="AZ12" s="9"/>
      <c r="BA12" s="9"/>
      <c r="BB12" s="9"/>
      <c r="BC12" s="9"/>
      <c r="BD12" s="9"/>
      <c r="BE12" s="9"/>
      <c r="BF12" s="9"/>
      <c r="BG12" s="214">
        <v>21</v>
      </c>
      <c r="BH12" s="211">
        <f>(Y12-C12)+(AW12-AC12)</f>
        <v>0.51666666666666705</v>
      </c>
      <c r="BI12" s="52">
        <f t="shared" si="24"/>
        <v>12.4</v>
      </c>
      <c r="BJ12" s="215">
        <f t="shared" si="25"/>
        <v>12.780000000000001</v>
      </c>
    </row>
    <row r="13" spans="1:62" s="204" customFormat="1" ht="16.5" thickBot="1">
      <c r="A13" s="218">
        <v>9</v>
      </c>
      <c r="B13" s="219">
        <v>8</v>
      </c>
      <c r="C13" s="220">
        <f t="shared" si="31"/>
        <v>0.27777777777777773</v>
      </c>
      <c r="D13" s="221">
        <f t="shared" si="30"/>
        <v>0.28611111111111109</v>
      </c>
      <c r="E13" s="221">
        <f t="shared" si="30"/>
        <v>0.29444444444444445</v>
      </c>
      <c r="F13" s="221">
        <f t="shared" si="18"/>
        <v>0.31111111111111112</v>
      </c>
      <c r="G13" s="221">
        <f t="shared" si="18"/>
        <v>0.32777777777777778</v>
      </c>
      <c r="H13" s="221">
        <f t="shared" si="19"/>
        <v>0.33611111111111114</v>
      </c>
      <c r="I13" s="221">
        <f t="shared" si="19"/>
        <v>0.3444444444444445</v>
      </c>
      <c r="J13" s="221">
        <f t="shared" si="20"/>
        <v>0.36111111111111116</v>
      </c>
      <c r="K13" s="221">
        <f t="shared" si="20"/>
        <v>0.37777777777777782</v>
      </c>
      <c r="L13" s="221">
        <f t="shared" si="21"/>
        <v>0.38611111111111118</v>
      </c>
      <c r="M13" s="222">
        <f t="shared" si="21"/>
        <v>0.39444444444444454</v>
      </c>
      <c r="N13" s="222">
        <f t="shared" si="0"/>
        <v>0.4111111111111112</v>
      </c>
      <c r="O13" s="222">
        <f t="shared" si="0"/>
        <v>0.42777777777777787</v>
      </c>
      <c r="P13" s="221">
        <f t="shared" si="21"/>
        <v>0.43611111111111123</v>
      </c>
      <c r="Q13" s="221">
        <f t="shared" si="21"/>
        <v>0.44444444444444459</v>
      </c>
      <c r="R13" s="221">
        <f t="shared" si="0"/>
        <v>0.46111111111111125</v>
      </c>
      <c r="S13" s="221">
        <f t="shared" si="0"/>
        <v>0.47777777777777791</v>
      </c>
      <c r="T13" s="221">
        <f t="shared" si="21"/>
        <v>0.48611111111111127</v>
      </c>
      <c r="U13" s="221">
        <f t="shared" si="21"/>
        <v>0.49444444444444463</v>
      </c>
      <c r="V13" s="221">
        <f t="shared" si="0"/>
        <v>0.51111111111111129</v>
      </c>
      <c r="W13" s="221">
        <f t="shared" si="0"/>
        <v>0.52777777777777801</v>
      </c>
      <c r="X13" s="221">
        <f t="shared" si="21"/>
        <v>0.53611111111111132</v>
      </c>
      <c r="Y13" s="221">
        <f t="shared" si="21"/>
        <v>0.54444444444444462</v>
      </c>
      <c r="Z13" s="221">
        <f t="shared" si="0"/>
        <v>0.56111111111111134</v>
      </c>
      <c r="AA13" s="221">
        <f t="shared" si="0"/>
        <v>0.57777777777777806</v>
      </c>
      <c r="AB13" s="221">
        <f t="shared" si="9"/>
        <v>0.58611111111111136</v>
      </c>
      <c r="AC13" s="221">
        <f t="shared" si="9"/>
        <v>0.59444444444444466</v>
      </c>
      <c r="AD13" s="221">
        <f t="shared" si="8"/>
        <v>0.61111111111111138</v>
      </c>
      <c r="AE13" s="221">
        <f t="shared" si="8"/>
        <v>0.6277777777777781</v>
      </c>
      <c r="AF13" s="221">
        <f t="shared" si="9"/>
        <v>0.6361111111111114</v>
      </c>
      <c r="AG13" s="221">
        <f t="shared" si="9"/>
        <v>0.64444444444444471</v>
      </c>
      <c r="AH13" s="221">
        <f t="shared" si="8"/>
        <v>0.66111111111111143</v>
      </c>
      <c r="AI13" s="221">
        <f t="shared" si="8"/>
        <v>0.67777777777777815</v>
      </c>
      <c r="AJ13" s="221">
        <f t="shared" si="9"/>
        <v>0.68611111111111145</v>
      </c>
      <c r="AK13" s="222">
        <f t="shared" si="9"/>
        <v>0.69444444444444475</v>
      </c>
      <c r="AL13" s="222">
        <f t="shared" si="22"/>
        <v>0.71111111111111147</v>
      </c>
      <c r="AM13" s="222">
        <f t="shared" si="22"/>
        <v>0.72777777777777819</v>
      </c>
      <c r="AN13" s="221">
        <f t="shared" si="23"/>
        <v>0.73611111111111149</v>
      </c>
      <c r="AO13" s="221">
        <f t="shared" si="23"/>
        <v>0.7444444444444448</v>
      </c>
      <c r="AP13" s="221">
        <f t="shared" si="22"/>
        <v>0.76111111111111152</v>
      </c>
      <c r="AQ13" s="221">
        <f t="shared" si="22"/>
        <v>0.77777777777777823</v>
      </c>
      <c r="AR13" s="221">
        <f t="shared" si="23"/>
        <v>0.78611111111111154</v>
      </c>
      <c r="AS13" s="221">
        <f t="shared" si="23"/>
        <v>0.79444444444444484</v>
      </c>
      <c r="AT13" s="221">
        <f t="shared" si="22"/>
        <v>0.81111111111111156</v>
      </c>
      <c r="AU13" s="221">
        <f t="shared" si="22"/>
        <v>0.82777777777777828</v>
      </c>
      <c r="AV13" s="221">
        <f t="shared" si="23"/>
        <v>0.83611111111111158</v>
      </c>
      <c r="AW13" s="221">
        <f t="shared" si="23"/>
        <v>0.84444444444444489</v>
      </c>
      <c r="AX13" s="19">
        <f t="shared" ref="AX13:AY13" si="33">AW13+24/1440</f>
        <v>0.8611111111111116</v>
      </c>
      <c r="AY13" s="19">
        <f t="shared" si="33"/>
        <v>0.87777777777777832</v>
      </c>
      <c r="AZ13" s="19">
        <f t="shared" ref="AZ13:BA13" si="34">AY13+12/1440</f>
        <v>0.88611111111111163</v>
      </c>
      <c r="BA13" s="19">
        <f t="shared" si="34"/>
        <v>0.89444444444444493</v>
      </c>
      <c r="BB13" s="19">
        <f t="shared" ref="BB13" si="35">BA13+24/1440</f>
        <v>0.91111111111111165</v>
      </c>
      <c r="BC13" s="19"/>
      <c r="BD13" s="19"/>
      <c r="BE13" s="19"/>
      <c r="BF13" s="19"/>
      <c r="BG13" s="223">
        <v>22</v>
      </c>
      <c r="BH13" s="221">
        <f>(M13-C13)+(AK13-O13)+(BB13-AM13)</f>
        <v>0.5666666666666671</v>
      </c>
      <c r="BI13" s="64">
        <f t="shared" si="24"/>
        <v>13.6</v>
      </c>
      <c r="BJ13" s="224">
        <f t="shared" si="25"/>
        <v>13.98</v>
      </c>
    </row>
    <row r="14" spans="1:62" s="204" customFormat="1" ht="15.75">
      <c r="B14" s="225"/>
      <c r="BG14" s="226">
        <f>SUM(BG5:BG13)</f>
        <v>199</v>
      </c>
      <c r="BH14" s="226"/>
      <c r="BI14" s="227">
        <f>SUM(BI5:BI13)</f>
        <v>117.2</v>
      </c>
      <c r="BJ14" s="228">
        <f t="shared" si="25"/>
        <v>117.58</v>
      </c>
    </row>
    <row r="15" spans="1:62" s="204" customFormat="1" ht="16.5" thickBot="1">
      <c r="M15" s="203" t="s">
        <v>8</v>
      </c>
      <c r="O15" s="205"/>
      <c r="P15" s="205"/>
      <c r="R15" s="203"/>
      <c r="S15" s="203"/>
      <c r="U15" s="206" t="s">
        <v>75</v>
      </c>
      <c r="V15" s="206"/>
      <c r="W15" s="206"/>
      <c r="X15" s="206"/>
      <c r="Y15" s="207"/>
      <c r="AA15" s="203" t="s">
        <v>4</v>
      </c>
      <c r="AD15" s="124" t="s">
        <v>61</v>
      </c>
      <c r="AF15" s="202" t="s">
        <v>76</v>
      </c>
      <c r="AG15" s="179"/>
      <c r="AH15" s="179"/>
      <c r="AI15" s="179"/>
      <c r="AJ15" s="179"/>
      <c r="AK15" s="179"/>
      <c r="BF15" s="229"/>
      <c r="BG15" s="229"/>
      <c r="BH15" s="229"/>
    </row>
    <row r="16" spans="1:62" s="204" customFormat="1" ht="15" customHeight="1">
      <c r="A16" s="292" t="s">
        <v>0</v>
      </c>
      <c r="B16" s="303" t="s">
        <v>2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45"/>
      <c r="BG16" s="295" t="s">
        <v>5</v>
      </c>
      <c r="BH16" s="297" t="s">
        <v>6</v>
      </c>
      <c r="BI16" s="298"/>
      <c r="BJ16" s="301" t="s">
        <v>7</v>
      </c>
    </row>
    <row r="17" spans="1:62" s="204" customFormat="1" ht="15.75">
      <c r="A17" s="293"/>
      <c r="B17" s="304"/>
      <c r="C17" s="7" t="s">
        <v>1</v>
      </c>
      <c r="D17" s="2" t="s">
        <v>11</v>
      </c>
      <c r="E17" s="7" t="s">
        <v>1</v>
      </c>
      <c r="F17" s="7" t="s">
        <v>12</v>
      </c>
      <c r="G17" s="7" t="s">
        <v>1</v>
      </c>
      <c r="H17" s="2" t="s">
        <v>11</v>
      </c>
      <c r="I17" s="7" t="s">
        <v>1</v>
      </c>
      <c r="J17" s="7" t="s">
        <v>12</v>
      </c>
      <c r="K17" s="7" t="s">
        <v>1</v>
      </c>
      <c r="L17" s="2" t="s">
        <v>11</v>
      </c>
      <c r="M17" s="7" t="s">
        <v>1</v>
      </c>
      <c r="N17" s="7" t="s">
        <v>12</v>
      </c>
      <c r="O17" s="7" t="s">
        <v>1</v>
      </c>
      <c r="P17" s="2" t="s">
        <v>11</v>
      </c>
      <c r="Q17" s="7" t="s">
        <v>1</v>
      </c>
      <c r="R17" s="7" t="s">
        <v>12</v>
      </c>
      <c r="S17" s="7" t="s">
        <v>1</v>
      </c>
      <c r="T17" s="2" t="s">
        <v>11</v>
      </c>
      <c r="U17" s="7" t="s">
        <v>1</v>
      </c>
      <c r="V17" s="7" t="s">
        <v>12</v>
      </c>
      <c r="W17" s="7" t="s">
        <v>1</v>
      </c>
      <c r="X17" s="2" t="s">
        <v>11</v>
      </c>
      <c r="Y17" s="7" t="s">
        <v>1</v>
      </c>
      <c r="Z17" s="7" t="s">
        <v>12</v>
      </c>
      <c r="AA17" s="7" t="s">
        <v>1</v>
      </c>
      <c r="AB17" s="2" t="s">
        <v>11</v>
      </c>
      <c r="AC17" s="7" t="s">
        <v>1</v>
      </c>
      <c r="AD17" s="7" t="s">
        <v>12</v>
      </c>
      <c r="AE17" s="7" t="s">
        <v>1</v>
      </c>
      <c r="AF17" s="2" t="s">
        <v>11</v>
      </c>
      <c r="AG17" s="7" t="s">
        <v>1</v>
      </c>
      <c r="AH17" s="7" t="s">
        <v>12</v>
      </c>
      <c r="AI17" s="7" t="s">
        <v>1</v>
      </c>
      <c r="AJ17" s="2" t="s">
        <v>11</v>
      </c>
      <c r="AK17" s="7" t="s">
        <v>1</v>
      </c>
      <c r="AL17" s="7" t="s">
        <v>12</v>
      </c>
      <c r="AM17" s="7" t="s">
        <v>1</v>
      </c>
      <c r="AN17" s="2" t="s">
        <v>11</v>
      </c>
      <c r="AO17" s="7" t="s">
        <v>1</v>
      </c>
      <c r="AP17" s="7" t="s">
        <v>12</v>
      </c>
      <c r="AQ17" s="7" t="s">
        <v>1</v>
      </c>
      <c r="AR17" s="2" t="s">
        <v>11</v>
      </c>
      <c r="AS17" s="7" t="s">
        <v>1</v>
      </c>
      <c r="AT17" s="7" t="s">
        <v>12</v>
      </c>
      <c r="AU17" s="7" t="s">
        <v>1</v>
      </c>
      <c r="AV17" s="2" t="s">
        <v>11</v>
      </c>
      <c r="AW17" s="7" t="s">
        <v>1</v>
      </c>
      <c r="AX17" s="7" t="s">
        <v>12</v>
      </c>
      <c r="AY17" s="7" t="s">
        <v>1</v>
      </c>
      <c r="AZ17" s="2" t="s">
        <v>11</v>
      </c>
      <c r="BA17" s="7" t="s">
        <v>1</v>
      </c>
      <c r="BB17" s="7" t="s">
        <v>12</v>
      </c>
      <c r="BC17" s="7" t="s">
        <v>1</v>
      </c>
      <c r="BD17" s="2" t="s">
        <v>11</v>
      </c>
      <c r="BE17" s="7" t="s">
        <v>1</v>
      </c>
      <c r="BF17" s="2" t="s">
        <v>12</v>
      </c>
      <c r="BG17" s="296"/>
      <c r="BH17" s="299"/>
      <c r="BI17" s="300"/>
      <c r="BJ17" s="302"/>
    </row>
    <row r="18" spans="1:62" s="204" customFormat="1" ht="15.75">
      <c r="A18" s="208">
        <v>1</v>
      </c>
      <c r="B18" s="209">
        <v>8</v>
      </c>
      <c r="C18" s="212"/>
      <c r="D18" s="211"/>
      <c r="E18" s="212">
        <v>0.25</v>
      </c>
      <c r="F18" s="211">
        <f>E18+24/1440</f>
        <v>0.26666666666666666</v>
      </c>
      <c r="G18" s="211">
        <f>F18+24/1440</f>
        <v>0.28333333333333333</v>
      </c>
      <c r="H18" s="211">
        <f>G18+12/1440</f>
        <v>0.29166666666666669</v>
      </c>
      <c r="I18" s="211">
        <f>H18+12/1440</f>
        <v>0.30000000000000004</v>
      </c>
      <c r="J18" s="211">
        <f>I18+24/1440</f>
        <v>0.31666666666666671</v>
      </c>
      <c r="K18" s="211">
        <f>J18+24/1440</f>
        <v>0.33333333333333337</v>
      </c>
      <c r="L18" s="211">
        <f>K18+12/1440</f>
        <v>0.34166666666666673</v>
      </c>
      <c r="M18" s="213">
        <f>L18+12/1440</f>
        <v>0.35000000000000009</v>
      </c>
      <c r="N18" s="213">
        <f t="shared" ref="N18:O26" si="36">M18+24/1440</f>
        <v>0.36666666666666675</v>
      </c>
      <c r="O18" s="213">
        <f t="shared" si="36"/>
        <v>0.38333333333333341</v>
      </c>
      <c r="P18" s="211">
        <f t="shared" ref="P18:Q26" si="37">O18+12/1440</f>
        <v>0.39166666666666677</v>
      </c>
      <c r="Q18" s="211">
        <f t="shared" si="37"/>
        <v>0.40000000000000013</v>
      </c>
      <c r="R18" s="211">
        <f t="shared" ref="R18:S26" si="38">Q18+24/1440</f>
        <v>0.4166666666666668</v>
      </c>
      <c r="S18" s="211">
        <f t="shared" si="38"/>
        <v>0.43333333333333346</v>
      </c>
      <c r="T18" s="211">
        <f t="shared" ref="T18:U26" si="39">S18+12/1440</f>
        <v>0.44166666666666682</v>
      </c>
      <c r="U18" s="211">
        <f t="shared" si="39"/>
        <v>0.45000000000000018</v>
      </c>
      <c r="V18" s="211">
        <f t="shared" ref="V18:W26" si="40">U18+24/1440</f>
        <v>0.46666666666666684</v>
      </c>
      <c r="W18" s="211">
        <f t="shared" si="40"/>
        <v>0.4833333333333335</v>
      </c>
      <c r="X18" s="211">
        <f t="shared" ref="X18:Y26" si="41">W18+12/1440</f>
        <v>0.49166666666666686</v>
      </c>
      <c r="Y18" s="211">
        <f t="shared" si="41"/>
        <v>0.50000000000000022</v>
      </c>
      <c r="Z18" s="211">
        <f t="shared" ref="Z18:AA26" si="42">Y18+24/1440</f>
        <v>0.51666666666666694</v>
      </c>
      <c r="AA18" s="211">
        <f t="shared" si="42"/>
        <v>0.53333333333333366</v>
      </c>
      <c r="AB18" s="211">
        <f t="shared" ref="AB18:AC26" si="43">AA18+12/1440</f>
        <v>0.54166666666666696</v>
      </c>
      <c r="AC18" s="211">
        <f t="shared" si="43"/>
        <v>0.55000000000000027</v>
      </c>
      <c r="AD18" s="211">
        <f t="shared" ref="AD18:AE26" si="44">AC18+24/1440</f>
        <v>0.56666666666666698</v>
      </c>
      <c r="AE18" s="211">
        <f t="shared" si="44"/>
        <v>0.5833333333333337</v>
      </c>
      <c r="AF18" s="211">
        <f t="shared" ref="AF18:AG26" si="45">AE18+12/1440</f>
        <v>0.59166666666666701</v>
      </c>
      <c r="AG18" s="211">
        <f t="shared" si="45"/>
        <v>0.60000000000000031</v>
      </c>
      <c r="AH18" s="211">
        <f t="shared" ref="AH18:AI26" si="46">AG18+24/1440</f>
        <v>0.61666666666666703</v>
      </c>
      <c r="AI18" s="211">
        <f t="shared" si="46"/>
        <v>0.63333333333333375</v>
      </c>
      <c r="AJ18" s="211">
        <f t="shared" ref="AJ18:AK26" si="47">AI18+12/1440</f>
        <v>0.64166666666666705</v>
      </c>
      <c r="AK18" s="211">
        <f t="shared" si="47"/>
        <v>0.65000000000000036</v>
      </c>
      <c r="AL18" s="211">
        <f>AK18+24/1440</f>
        <v>0.66666666666666707</v>
      </c>
      <c r="AM18" s="211">
        <f>AL18+24/1440</f>
        <v>0.68333333333333379</v>
      </c>
      <c r="AN18" s="211">
        <f>AM18+12/1440</f>
        <v>0.6916666666666671</v>
      </c>
      <c r="AO18" s="211">
        <f>AN18+12/1440</f>
        <v>0.7000000000000004</v>
      </c>
      <c r="AP18" s="211">
        <f>AO18+24/1440</f>
        <v>0.71666666666666712</v>
      </c>
      <c r="AQ18" s="211">
        <f>AP18+24/1440</f>
        <v>0.73333333333333384</v>
      </c>
      <c r="AR18" s="211">
        <f t="shared" ref="AR18:AS26" si="48">AQ18+12/1440</f>
        <v>0.74166666666666714</v>
      </c>
      <c r="AS18" s="211">
        <f t="shared" si="48"/>
        <v>0.75000000000000044</v>
      </c>
      <c r="AT18" s="211">
        <f t="shared" ref="AT18:AU26" si="49">AS18+24/1440</f>
        <v>0.76666666666666716</v>
      </c>
      <c r="AU18" s="211">
        <f t="shared" si="49"/>
        <v>0.78333333333333388</v>
      </c>
      <c r="AV18" s="211">
        <f t="shared" ref="AV18:AW26" si="50">AU18+12/1440</f>
        <v>0.79166666666666718</v>
      </c>
      <c r="AW18" s="213">
        <f t="shared" si="50"/>
        <v>0.80000000000000049</v>
      </c>
      <c r="AX18" s="351">
        <f t="shared" ref="AX18:AY18" si="51">AW18+24/1440</f>
        <v>0.81666666666666721</v>
      </c>
      <c r="AY18" s="351">
        <f t="shared" si="51"/>
        <v>0.83333333333333393</v>
      </c>
      <c r="AZ18" s="9">
        <f t="shared" ref="AZ18:BA18" si="52">AY18+12/1440</f>
        <v>0.84166666666666723</v>
      </c>
      <c r="BA18" s="9">
        <f t="shared" si="52"/>
        <v>0.85000000000000053</v>
      </c>
      <c r="BB18" s="9">
        <f t="shared" ref="BB18:BC18" si="53">BA18+24/1440</f>
        <v>0.86666666666666725</v>
      </c>
      <c r="BC18" s="9">
        <f t="shared" si="53"/>
        <v>0.88333333333333397</v>
      </c>
      <c r="BD18" s="9">
        <f t="shared" ref="BD18:BE18" si="54">BC18+12/1440</f>
        <v>0.89166666666666727</v>
      </c>
      <c r="BE18" s="211">
        <f t="shared" si="54"/>
        <v>0.90000000000000058</v>
      </c>
      <c r="BF18" s="9"/>
      <c r="BG18" s="230">
        <v>24</v>
      </c>
      <c r="BH18" s="211">
        <f>(M18-E18)+(AW18-O18)+(BE18-AY18)</f>
        <v>0.58333333333333381</v>
      </c>
      <c r="BI18" s="52">
        <f>HOUR(BH18)+MINUTE(BH18)/60</f>
        <v>14</v>
      </c>
      <c r="BJ18" s="215">
        <f>BI18+0.38</f>
        <v>14.38</v>
      </c>
    </row>
    <row r="19" spans="1:62" s="204" customFormat="1" ht="15.75">
      <c r="A19" s="208">
        <v>2</v>
      </c>
      <c r="B19" s="209">
        <v>8</v>
      </c>
      <c r="C19" s="212"/>
      <c r="D19" s="211"/>
      <c r="E19" s="212">
        <f>E18+8/1440</f>
        <v>0.25555555555555554</v>
      </c>
      <c r="F19" s="211">
        <f t="shared" ref="F19:G22" si="55">E19+24/1440</f>
        <v>0.2722222222222222</v>
      </c>
      <c r="G19" s="211">
        <f t="shared" si="55"/>
        <v>0.28888888888888886</v>
      </c>
      <c r="H19" s="211">
        <f t="shared" ref="H19:I26" si="56">G19+12/1440</f>
        <v>0.29722222222222222</v>
      </c>
      <c r="I19" s="211">
        <f t="shared" si="56"/>
        <v>0.30555555555555558</v>
      </c>
      <c r="J19" s="211">
        <f t="shared" ref="J19:K26" si="57">I19+24/1440</f>
        <v>0.32222222222222224</v>
      </c>
      <c r="K19" s="211">
        <f t="shared" si="57"/>
        <v>0.33888888888888891</v>
      </c>
      <c r="L19" s="211">
        <f t="shared" ref="L19:M26" si="58">K19+12/1440</f>
        <v>0.34722222222222227</v>
      </c>
      <c r="M19" s="211">
        <f t="shared" si="58"/>
        <v>0.35555555555555562</v>
      </c>
      <c r="N19" s="211">
        <f t="shared" si="36"/>
        <v>0.37222222222222229</v>
      </c>
      <c r="O19" s="211">
        <f t="shared" si="36"/>
        <v>0.38888888888888895</v>
      </c>
      <c r="P19" s="211">
        <f t="shared" si="37"/>
        <v>0.39722222222222231</v>
      </c>
      <c r="Q19" s="213">
        <f t="shared" si="37"/>
        <v>0.40555555555555567</v>
      </c>
      <c r="R19" s="213">
        <f t="shared" si="38"/>
        <v>0.42222222222222233</v>
      </c>
      <c r="S19" s="213">
        <f t="shared" si="38"/>
        <v>0.43888888888888899</v>
      </c>
      <c r="T19" s="211">
        <f t="shared" si="39"/>
        <v>0.44722222222222235</v>
      </c>
      <c r="U19" s="211">
        <f t="shared" si="39"/>
        <v>0.45555555555555571</v>
      </c>
      <c r="V19" s="211">
        <f t="shared" si="40"/>
        <v>0.47222222222222238</v>
      </c>
      <c r="W19" s="211">
        <f t="shared" si="40"/>
        <v>0.48888888888888904</v>
      </c>
      <c r="X19" s="211">
        <f t="shared" si="41"/>
        <v>0.4972222222222224</v>
      </c>
      <c r="Y19" s="211">
        <f t="shared" si="41"/>
        <v>0.50555555555555576</v>
      </c>
      <c r="Z19" s="211">
        <f t="shared" si="42"/>
        <v>0.52222222222222248</v>
      </c>
      <c r="AA19" s="211">
        <f t="shared" si="42"/>
        <v>0.53888888888888919</v>
      </c>
      <c r="AB19" s="211">
        <f t="shared" si="43"/>
        <v>0.5472222222222225</v>
      </c>
      <c r="AC19" s="211">
        <f t="shared" si="43"/>
        <v>0.5555555555555558</v>
      </c>
      <c r="AD19" s="211">
        <f t="shared" si="44"/>
        <v>0.57222222222222252</v>
      </c>
      <c r="AE19" s="211">
        <f t="shared" si="44"/>
        <v>0.58888888888888924</v>
      </c>
      <c r="AF19" s="211">
        <f t="shared" si="45"/>
        <v>0.59722222222222254</v>
      </c>
      <c r="AG19" s="213">
        <f t="shared" si="45"/>
        <v>0.60555555555555585</v>
      </c>
      <c r="AH19" s="213">
        <f t="shared" si="46"/>
        <v>0.62222222222222257</v>
      </c>
      <c r="AI19" s="213">
        <f t="shared" si="46"/>
        <v>0.63888888888888928</v>
      </c>
      <c r="AJ19" s="211">
        <f t="shared" si="47"/>
        <v>0.64722222222222259</v>
      </c>
      <c r="AK19" s="211">
        <f t="shared" si="47"/>
        <v>0.65555555555555589</v>
      </c>
      <c r="AL19" s="211">
        <f t="shared" ref="AL19:AM26" si="59">AK19+24/1440</f>
        <v>0.67222222222222261</v>
      </c>
      <c r="AM19" s="211">
        <f t="shared" si="59"/>
        <v>0.68888888888888933</v>
      </c>
      <c r="AN19" s="211">
        <f t="shared" ref="AN19:AO26" si="60">AM19+12/1440</f>
        <v>0.69722222222222263</v>
      </c>
      <c r="AO19" s="211">
        <f t="shared" si="60"/>
        <v>0.70555555555555594</v>
      </c>
      <c r="AP19" s="211">
        <f t="shared" ref="AP19:AQ26" si="61">AO19+24/1440</f>
        <v>0.72222222222222265</v>
      </c>
      <c r="AQ19" s="211">
        <f t="shared" si="61"/>
        <v>0.73888888888888937</v>
      </c>
      <c r="AR19" s="211">
        <f t="shared" si="48"/>
        <v>0.74722222222222268</v>
      </c>
      <c r="AS19" s="211">
        <f t="shared" si="48"/>
        <v>0.75555555555555598</v>
      </c>
      <c r="AT19" s="211">
        <f t="shared" si="49"/>
        <v>0.7722222222222227</v>
      </c>
      <c r="AU19" s="211">
        <f t="shared" si="49"/>
        <v>0.78888888888888942</v>
      </c>
      <c r="AV19" s="211">
        <f t="shared" si="50"/>
        <v>0.79722222222222272</v>
      </c>
      <c r="AW19" s="211">
        <f t="shared" si="50"/>
        <v>0.80555555555555602</v>
      </c>
      <c r="AX19" s="9"/>
      <c r="AY19" s="9"/>
      <c r="AZ19" s="9"/>
      <c r="BA19" s="9"/>
      <c r="BB19" s="9"/>
      <c r="BC19" s="9"/>
      <c r="BD19" s="9"/>
      <c r="BE19" s="9"/>
      <c r="BF19" s="9"/>
      <c r="BG19" s="230">
        <v>20</v>
      </c>
      <c r="BH19" s="211">
        <f>(Q19-E19)+(AG19-S19)+(AW19-AI19)</f>
        <v>0.48333333333333373</v>
      </c>
      <c r="BI19" s="52">
        <f t="shared" ref="BI19:BI26" si="62">HOUR(BH19)+MINUTE(BH19)/60</f>
        <v>11.6</v>
      </c>
      <c r="BJ19" s="215">
        <f t="shared" ref="BJ19:BJ27" si="63">BI19+0.38</f>
        <v>11.98</v>
      </c>
    </row>
    <row r="20" spans="1:62" s="204" customFormat="1" ht="15.75">
      <c r="A20" s="208">
        <v>3</v>
      </c>
      <c r="B20" s="209">
        <v>8</v>
      </c>
      <c r="C20" s="212"/>
      <c r="D20" s="211"/>
      <c r="E20" s="212">
        <f t="shared" ref="E20:E21" si="64">E19+8/1440</f>
        <v>0.26111111111111107</v>
      </c>
      <c r="F20" s="211">
        <f t="shared" si="55"/>
        <v>0.27777777777777773</v>
      </c>
      <c r="G20" s="211">
        <f t="shared" si="55"/>
        <v>0.2944444444444444</v>
      </c>
      <c r="H20" s="211">
        <f t="shared" si="56"/>
        <v>0.30277777777777776</v>
      </c>
      <c r="I20" s="211">
        <f t="shared" si="56"/>
        <v>0.31111111111111112</v>
      </c>
      <c r="J20" s="211">
        <f t="shared" si="57"/>
        <v>0.32777777777777778</v>
      </c>
      <c r="K20" s="211">
        <f t="shared" si="57"/>
        <v>0.34444444444444444</v>
      </c>
      <c r="L20" s="211">
        <f t="shared" si="58"/>
        <v>0.3527777777777778</v>
      </c>
      <c r="M20" s="211">
        <f t="shared" si="58"/>
        <v>0.36111111111111116</v>
      </c>
      <c r="N20" s="211">
        <f t="shared" si="36"/>
        <v>0.37777777777777782</v>
      </c>
      <c r="O20" s="211">
        <f t="shared" si="36"/>
        <v>0.39444444444444449</v>
      </c>
      <c r="P20" s="211">
        <f t="shared" si="37"/>
        <v>0.40277777777777785</v>
      </c>
      <c r="Q20" s="211">
        <f t="shared" si="37"/>
        <v>0.4111111111111112</v>
      </c>
      <c r="R20" s="211">
        <f t="shared" si="38"/>
        <v>0.42777777777777787</v>
      </c>
      <c r="S20" s="211">
        <f t="shared" si="38"/>
        <v>0.44444444444444453</v>
      </c>
      <c r="T20" s="211">
        <f t="shared" si="39"/>
        <v>0.45277777777777789</v>
      </c>
      <c r="U20" s="213">
        <f t="shared" si="39"/>
        <v>0.46111111111111125</v>
      </c>
      <c r="V20" s="213">
        <f t="shared" si="40"/>
        <v>0.47777777777777791</v>
      </c>
      <c r="W20" s="213">
        <f t="shared" si="40"/>
        <v>0.49444444444444458</v>
      </c>
      <c r="X20" s="211">
        <f t="shared" si="41"/>
        <v>0.50277777777777788</v>
      </c>
      <c r="Y20" s="211">
        <f t="shared" si="41"/>
        <v>0.51111111111111118</v>
      </c>
      <c r="Z20" s="211">
        <f t="shared" si="42"/>
        <v>0.5277777777777779</v>
      </c>
      <c r="AA20" s="211">
        <f t="shared" si="42"/>
        <v>0.54444444444444462</v>
      </c>
      <c r="AB20" s="211">
        <f t="shared" si="43"/>
        <v>0.55277777777777792</v>
      </c>
      <c r="AC20" s="211">
        <f t="shared" si="43"/>
        <v>0.56111111111111123</v>
      </c>
      <c r="AD20" s="211">
        <f t="shared" si="44"/>
        <v>0.57777777777777795</v>
      </c>
      <c r="AE20" s="211">
        <f t="shared" si="44"/>
        <v>0.59444444444444466</v>
      </c>
      <c r="AF20" s="211">
        <f t="shared" si="45"/>
        <v>0.60277777777777797</v>
      </c>
      <c r="AG20" s="211">
        <f t="shared" si="45"/>
        <v>0.61111111111111127</v>
      </c>
      <c r="AH20" s="211">
        <f t="shared" si="46"/>
        <v>0.62777777777777799</v>
      </c>
      <c r="AI20" s="211">
        <f t="shared" si="46"/>
        <v>0.64444444444444471</v>
      </c>
      <c r="AJ20" s="211">
        <f t="shared" si="47"/>
        <v>0.65277777777777801</v>
      </c>
      <c r="AK20" s="213">
        <f t="shared" si="47"/>
        <v>0.66111111111111132</v>
      </c>
      <c r="AL20" s="213">
        <f t="shared" si="59"/>
        <v>0.67777777777777803</v>
      </c>
      <c r="AM20" s="213">
        <f t="shared" si="59"/>
        <v>0.69444444444444475</v>
      </c>
      <c r="AN20" s="211">
        <f t="shared" si="60"/>
        <v>0.70277777777777806</v>
      </c>
      <c r="AO20" s="211">
        <f t="shared" si="60"/>
        <v>0.71111111111111136</v>
      </c>
      <c r="AP20" s="211">
        <f t="shared" si="61"/>
        <v>0.72777777777777808</v>
      </c>
      <c r="AQ20" s="211">
        <f t="shared" si="61"/>
        <v>0.7444444444444448</v>
      </c>
      <c r="AR20" s="211">
        <f t="shared" si="48"/>
        <v>0.7527777777777781</v>
      </c>
      <c r="AS20" s="211">
        <f t="shared" si="48"/>
        <v>0.7611111111111114</v>
      </c>
      <c r="AT20" s="211">
        <f t="shared" si="49"/>
        <v>0.77777777777777812</v>
      </c>
      <c r="AU20" s="211">
        <f t="shared" si="49"/>
        <v>0.79444444444444484</v>
      </c>
      <c r="AV20" s="211">
        <f t="shared" si="50"/>
        <v>0.80277777777777815</v>
      </c>
      <c r="AW20" s="211">
        <f t="shared" si="50"/>
        <v>0.81111111111111145</v>
      </c>
      <c r="AX20" s="9">
        <f t="shared" ref="AX20:AY24" si="65">AW20+24/1440</f>
        <v>0.82777777777777817</v>
      </c>
      <c r="AY20" s="9">
        <f t="shared" si="65"/>
        <v>0.84444444444444489</v>
      </c>
      <c r="AZ20" s="9">
        <f t="shared" ref="AZ20:BA20" si="66">AY20+12/1440</f>
        <v>0.85277777777777819</v>
      </c>
      <c r="BA20" s="9">
        <f t="shared" si="66"/>
        <v>0.86111111111111149</v>
      </c>
      <c r="BB20" s="9"/>
      <c r="BC20" s="9"/>
      <c r="BD20" s="9"/>
      <c r="BE20" s="9"/>
      <c r="BF20" s="9"/>
      <c r="BG20" s="230">
        <v>22</v>
      </c>
      <c r="BH20" s="211">
        <f>(U20-E20)+(AK20-W20)+(BA20-AM20)</f>
        <v>0.53333333333333366</v>
      </c>
      <c r="BI20" s="52">
        <f t="shared" si="62"/>
        <v>12.8</v>
      </c>
      <c r="BJ20" s="215">
        <f t="shared" si="63"/>
        <v>13.180000000000001</v>
      </c>
    </row>
    <row r="21" spans="1:62" s="204" customFormat="1" ht="15.75">
      <c r="A21" s="208">
        <v>4</v>
      </c>
      <c r="B21" s="209">
        <v>8</v>
      </c>
      <c r="C21" s="212"/>
      <c r="D21" s="211"/>
      <c r="E21" s="212">
        <f t="shared" si="64"/>
        <v>0.26666666666666661</v>
      </c>
      <c r="F21" s="211">
        <f t="shared" si="55"/>
        <v>0.28333333333333327</v>
      </c>
      <c r="G21" s="211">
        <f t="shared" si="55"/>
        <v>0.29999999999999993</v>
      </c>
      <c r="H21" s="211">
        <f t="shared" si="56"/>
        <v>0.30833333333333329</v>
      </c>
      <c r="I21" s="211">
        <f t="shared" si="56"/>
        <v>0.31666666666666665</v>
      </c>
      <c r="J21" s="211">
        <f t="shared" si="57"/>
        <v>0.33333333333333331</v>
      </c>
      <c r="K21" s="211">
        <f t="shared" si="57"/>
        <v>0.35</v>
      </c>
      <c r="L21" s="211">
        <f t="shared" si="58"/>
        <v>0.35833333333333334</v>
      </c>
      <c r="M21" s="213">
        <f t="shared" si="58"/>
        <v>0.3666666666666667</v>
      </c>
      <c r="N21" s="213">
        <f t="shared" si="36"/>
        <v>0.38333333333333336</v>
      </c>
      <c r="O21" s="213">
        <f t="shared" si="36"/>
        <v>0.4</v>
      </c>
      <c r="P21" s="211">
        <f t="shared" si="37"/>
        <v>0.40833333333333338</v>
      </c>
      <c r="Q21" s="211">
        <f t="shared" si="37"/>
        <v>0.41666666666666674</v>
      </c>
      <c r="R21" s="211">
        <f t="shared" si="38"/>
        <v>0.4333333333333334</v>
      </c>
      <c r="S21" s="211">
        <f t="shared" si="38"/>
        <v>0.45000000000000007</v>
      </c>
      <c r="T21" s="211">
        <f t="shared" si="39"/>
        <v>0.45833333333333343</v>
      </c>
      <c r="U21" s="211">
        <f t="shared" si="39"/>
        <v>0.46666666666666679</v>
      </c>
      <c r="V21" s="211">
        <f t="shared" si="40"/>
        <v>0.48333333333333345</v>
      </c>
      <c r="W21" s="211">
        <f t="shared" si="40"/>
        <v>0.50000000000000011</v>
      </c>
      <c r="X21" s="211">
        <f t="shared" si="41"/>
        <v>0.50833333333333341</v>
      </c>
      <c r="Y21" s="211">
        <f t="shared" si="41"/>
        <v>0.51666666666666672</v>
      </c>
      <c r="Z21" s="211">
        <f t="shared" si="42"/>
        <v>0.53333333333333344</v>
      </c>
      <c r="AA21" s="211">
        <f t="shared" si="42"/>
        <v>0.55000000000000016</v>
      </c>
      <c r="AB21" s="211">
        <f t="shared" si="43"/>
        <v>0.55833333333333346</v>
      </c>
      <c r="AC21" s="213">
        <f t="shared" si="43"/>
        <v>0.56666666666666676</v>
      </c>
      <c r="AD21" s="213">
        <f t="shared" si="44"/>
        <v>0.58333333333333348</v>
      </c>
      <c r="AE21" s="213">
        <f t="shared" si="44"/>
        <v>0.6000000000000002</v>
      </c>
      <c r="AF21" s="211">
        <f t="shared" si="45"/>
        <v>0.6083333333333335</v>
      </c>
      <c r="AG21" s="211">
        <f t="shared" si="45"/>
        <v>0.61666666666666681</v>
      </c>
      <c r="AH21" s="211">
        <f t="shared" si="46"/>
        <v>0.63333333333333353</v>
      </c>
      <c r="AI21" s="211">
        <f t="shared" si="46"/>
        <v>0.65000000000000024</v>
      </c>
      <c r="AJ21" s="211">
        <f t="shared" si="47"/>
        <v>0.65833333333333355</v>
      </c>
      <c r="AK21" s="211">
        <f t="shared" si="47"/>
        <v>0.66666666666666685</v>
      </c>
      <c r="AL21" s="211">
        <f t="shared" si="59"/>
        <v>0.68333333333333357</v>
      </c>
      <c r="AM21" s="211">
        <f t="shared" si="59"/>
        <v>0.70000000000000029</v>
      </c>
      <c r="AN21" s="211">
        <f t="shared" si="60"/>
        <v>0.70833333333333359</v>
      </c>
      <c r="AO21" s="211">
        <f t="shared" si="60"/>
        <v>0.7166666666666669</v>
      </c>
      <c r="AP21" s="211">
        <f t="shared" si="61"/>
        <v>0.73333333333333361</v>
      </c>
      <c r="AQ21" s="211">
        <f t="shared" si="61"/>
        <v>0.75000000000000033</v>
      </c>
      <c r="AR21" s="211">
        <f t="shared" si="48"/>
        <v>0.75833333333333364</v>
      </c>
      <c r="AS21" s="211">
        <f t="shared" si="48"/>
        <v>0.76666666666666694</v>
      </c>
      <c r="AT21" s="211">
        <f t="shared" si="49"/>
        <v>0.78333333333333366</v>
      </c>
      <c r="AU21" s="211">
        <f t="shared" si="49"/>
        <v>0.80000000000000038</v>
      </c>
      <c r="AV21" s="211">
        <f t="shared" si="50"/>
        <v>0.80833333333333368</v>
      </c>
      <c r="AW21" s="211">
        <f t="shared" si="50"/>
        <v>0.81666666666666698</v>
      </c>
      <c r="AX21" s="9">
        <f t="shared" si="65"/>
        <v>0.8333333333333337</v>
      </c>
      <c r="AY21" s="9"/>
      <c r="AZ21" s="9"/>
      <c r="BA21" s="9"/>
      <c r="BB21" s="9"/>
      <c r="BC21" s="9"/>
      <c r="BD21" s="9"/>
      <c r="BE21" s="9"/>
      <c r="BF21" s="9"/>
      <c r="BG21" s="230">
        <v>20</v>
      </c>
      <c r="BH21" s="211">
        <f>(M21-E21)+(AC21-O21)+(AW21-AE21)</f>
        <v>0.48333333333333361</v>
      </c>
      <c r="BI21" s="52">
        <f t="shared" si="62"/>
        <v>11.6</v>
      </c>
      <c r="BJ21" s="215">
        <f t="shared" si="63"/>
        <v>11.98</v>
      </c>
    </row>
    <row r="22" spans="1:62" s="204" customFormat="1" ht="15.75">
      <c r="A22" s="208">
        <v>5</v>
      </c>
      <c r="B22" s="209">
        <v>8</v>
      </c>
      <c r="C22" s="212">
        <v>0.25555555555555559</v>
      </c>
      <c r="D22" s="211">
        <f>C22+12/1440</f>
        <v>0.26388888888888895</v>
      </c>
      <c r="E22" s="211">
        <f>D22+12/1440</f>
        <v>0.27222222222222231</v>
      </c>
      <c r="F22" s="211">
        <f t="shared" si="55"/>
        <v>0.28888888888888897</v>
      </c>
      <c r="G22" s="211">
        <f t="shared" si="55"/>
        <v>0.30555555555555564</v>
      </c>
      <c r="H22" s="211">
        <f t="shared" si="56"/>
        <v>0.31388888888888899</v>
      </c>
      <c r="I22" s="211">
        <f t="shared" si="56"/>
        <v>0.32222222222222235</v>
      </c>
      <c r="J22" s="211">
        <f t="shared" si="57"/>
        <v>0.33888888888888902</v>
      </c>
      <c r="K22" s="211">
        <f t="shared" si="57"/>
        <v>0.35555555555555568</v>
      </c>
      <c r="L22" s="211">
        <f t="shared" si="58"/>
        <v>0.36388888888888904</v>
      </c>
      <c r="M22" s="211">
        <f t="shared" si="58"/>
        <v>0.3722222222222224</v>
      </c>
      <c r="N22" s="211">
        <f t="shared" si="36"/>
        <v>0.38888888888888906</v>
      </c>
      <c r="O22" s="211">
        <f t="shared" si="36"/>
        <v>0.40555555555555572</v>
      </c>
      <c r="P22" s="211">
        <f t="shared" si="37"/>
        <v>0.41388888888888908</v>
      </c>
      <c r="Q22" s="213">
        <f t="shared" si="37"/>
        <v>0.42222222222222244</v>
      </c>
      <c r="R22" s="213">
        <f t="shared" si="38"/>
        <v>0.43888888888888911</v>
      </c>
      <c r="S22" s="213">
        <f t="shared" si="38"/>
        <v>0.45555555555555577</v>
      </c>
      <c r="T22" s="211">
        <f t="shared" si="39"/>
        <v>0.46388888888888913</v>
      </c>
      <c r="U22" s="211">
        <f t="shared" si="39"/>
        <v>0.47222222222222249</v>
      </c>
      <c r="V22" s="211">
        <f t="shared" si="40"/>
        <v>0.48888888888888915</v>
      </c>
      <c r="W22" s="211">
        <f t="shared" si="40"/>
        <v>0.50555555555555587</v>
      </c>
      <c r="X22" s="211">
        <f t="shared" si="41"/>
        <v>0.51388888888888917</v>
      </c>
      <c r="Y22" s="211">
        <f t="shared" si="41"/>
        <v>0.52222222222222248</v>
      </c>
      <c r="Z22" s="211">
        <f t="shared" si="42"/>
        <v>0.53888888888888919</v>
      </c>
      <c r="AA22" s="211">
        <f t="shared" si="42"/>
        <v>0.55555555555555591</v>
      </c>
      <c r="AB22" s="211">
        <f t="shared" si="43"/>
        <v>0.56388888888888922</v>
      </c>
      <c r="AC22" s="211">
        <f t="shared" si="43"/>
        <v>0.57222222222222252</v>
      </c>
      <c r="AD22" s="211">
        <f t="shared" si="44"/>
        <v>0.58888888888888924</v>
      </c>
      <c r="AE22" s="211">
        <f t="shared" si="44"/>
        <v>0.60555555555555596</v>
      </c>
      <c r="AF22" s="211">
        <f t="shared" si="45"/>
        <v>0.61388888888888926</v>
      </c>
      <c r="AG22" s="211">
        <f t="shared" si="45"/>
        <v>0.62222222222222257</v>
      </c>
      <c r="AH22" s="211">
        <f t="shared" si="46"/>
        <v>0.63888888888888928</v>
      </c>
      <c r="AI22" s="211">
        <f t="shared" si="46"/>
        <v>0.655555555555556</v>
      </c>
      <c r="AJ22" s="211">
        <f t="shared" si="47"/>
        <v>0.66388888888888931</v>
      </c>
      <c r="AK22" s="213">
        <f t="shared" si="47"/>
        <v>0.67222222222222261</v>
      </c>
      <c r="AL22" s="213">
        <f t="shared" si="59"/>
        <v>0.68888888888888933</v>
      </c>
      <c r="AM22" s="213">
        <f t="shared" si="59"/>
        <v>0.70555555555555605</v>
      </c>
      <c r="AN22" s="211">
        <f t="shared" si="60"/>
        <v>0.71388888888888935</v>
      </c>
      <c r="AO22" s="211">
        <f t="shared" si="60"/>
        <v>0.72222222222222265</v>
      </c>
      <c r="AP22" s="211">
        <f t="shared" si="61"/>
        <v>0.73888888888888937</v>
      </c>
      <c r="AQ22" s="211">
        <f t="shared" si="61"/>
        <v>0.75555555555555609</v>
      </c>
      <c r="AR22" s="211">
        <f t="shared" si="48"/>
        <v>0.76388888888888939</v>
      </c>
      <c r="AS22" s="211">
        <f t="shared" si="48"/>
        <v>0.7722222222222227</v>
      </c>
      <c r="AT22" s="211">
        <f t="shared" si="49"/>
        <v>0.78888888888888942</v>
      </c>
      <c r="AU22" s="211">
        <f t="shared" si="49"/>
        <v>0.80555555555555614</v>
      </c>
      <c r="AV22" s="211">
        <f t="shared" si="50"/>
        <v>0.81388888888888944</v>
      </c>
      <c r="AW22" s="211">
        <f t="shared" si="50"/>
        <v>0.82222222222222274</v>
      </c>
      <c r="AX22" s="9">
        <f t="shared" si="65"/>
        <v>0.83888888888888946</v>
      </c>
      <c r="AY22" s="9">
        <f t="shared" si="65"/>
        <v>0.85555555555555618</v>
      </c>
      <c r="AZ22" s="9">
        <f t="shared" ref="AZ22:BA22" si="67">AY22+12/1440</f>
        <v>0.86388888888888948</v>
      </c>
      <c r="BA22" s="9">
        <f t="shared" si="67"/>
        <v>0.87222222222222279</v>
      </c>
      <c r="BB22" s="9">
        <f t="shared" ref="BB22:BC22" si="68">BA22+24/1440</f>
        <v>0.88888888888888951</v>
      </c>
      <c r="BC22" s="9">
        <f t="shared" si="68"/>
        <v>0.90555555555555622</v>
      </c>
      <c r="BD22" s="9">
        <f t="shared" ref="BD22" si="69">BC22+12/1440</f>
        <v>0.91388888888888953</v>
      </c>
      <c r="BE22" s="9">
        <f>BD22+12/1440</f>
        <v>0.92222222222222283</v>
      </c>
      <c r="BF22" s="9">
        <f t="shared" ref="BF22" si="70">BE22+24/1440</f>
        <v>0.93888888888888955</v>
      </c>
      <c r="BG22" s="230">
        <v>25</v>
      </c>
      <c r="BH22" s="211">
        <f>(Q22-C22)+(AK22-S22)+(BE22-AM22)</f>
        <v>0.60000000000000053</v>
      </c>
      <c r="BI22" s="52">
        <f t="shared" si="62"/>
        <v>14.4</v>
      </c>
      <c r="BJ22" s="215">
        <f t="shared" si="63"/>
        <v>14.780000000000001</v>
      </c>
    </row>
    <row r="23" spans="1:62" s="204" customFormat="1" ht="15.75">
      <c r="A23" s="216" t="s">
        <v>17</v>
      </c>
      <c r="B23" s="209">
        <v>8</v>
      </c>
      <c r="C23" s="212"/>
      <c r="D23" s="211"/>
      <c r="E23" s="211"/>
      <c r="F23" s="211"/>
      <c r="G23" s="211">
        <f>G22+8/1440</f>
        <v>0.31111111111111117</v>
      </c>
      <c r="H23" s="211">
        <f t="shared" si="56"/>
        <v>0.31944444444444453</v>
      </c>
      <c r="I23" s="211">
        <f t="shared" si="56"/>
        <v>0.32777777777777789</v>
      </c>
      <c r="J23" s="211">
        <f t="shared" si="57"/>
        <v>0.34444444444444455</v>
      </c>
      <c r="K23" s="211">
        <f t="shared" si="57"/>
        <v>0.36111111111111122</v>
      </c>
      <c r="L23" s="211">
        <f t="shared" si="58"/>
        <v>0.36944444444444458</v>
      </c>
      <c r="M23" s="211">
        <f t="shared" si="58"/>
        <v>0.37777777777777793</v>
      </c>
      <c r="N23" s="211">
        <f t="shared" si="36"/>
        <v>0.3944444444444446</v>
      </c>
      <c r="O23" s="211">
        <f t="shared" si="36"/>
        <v>0.41111111111111126</v>
      </c>
      <c r="P23" s="211">
        <f t="shared" si="37"/>
        <v>0.41944444444444462</v>
      </c>
      <c r="Q23" s="211">
        <f t="shared" si="37"/>
        <v>0.42777777777777798</v>
      </c>
      <c r="R23" s="211">
        <f t="shared" si="38"/>
        <v>0.44444444444444464</v>
      </c>
      <c r="S23" s="211">
        <f t="shared" si="38"/>
        <v>0.4611111111111113</v>
      </c>
      <c r="T23" s="211">
        <f t="shared" si="39"/>
        <v>0.46944444444444466</v>
      </c>
      <c r="U23" s="213">
        <f t="shared" si="39"/>
        <v>0.47777777777777802</v>
      </c>
      <c r="V23" s="213">
        <f t="shared" si="40"/>
        <v>0.49444444444444469</v>
      </c>
      <c r="W23" s="213">
        <f t="shared" si="40"/>
        <v>0.5111111111111114</v>
      </c>
      <c r="X23" s="211">
        <f t="shared" si="41"/>
        <v>0.51944444444444471</v>
      </c>
      <c r="Y23" s="211">
        <f t="shared" si="41"/>
        <v>0.52777777777777801</v>
      </c>
      <c r="Z23" s="211">
        <f t="shared" si="42"/>
        <v>0.54444444444444473</v>
      </c>
      <c r="AA23" s="211">
        <f t="shared" si="42"/>
        <v>0.56111111111111145</v>
      </c>
      <c r="AB23" s="211">
        <f t="shared" si="43"/>
        <v>0.56944444444444475</v>
      </c>
      <c r="AC23" s="211">
        <f t="shared" si="43"/>
        <v>0.57777777777777806</v>
      </c>
      <c r="AD23" s="211">
        <f t="shared" si="44"/>
        <v>0.59444444444444478</v>
      </c>
      <c r="AE23" s="211">
        <f t="shared" si="44"/>
        <v>0.61111111111111149</v>
      </c>
      <c r="AF23" s="211">
        <f t="shared" si="45"/>
        <v>0.6194444444444448</v>
      </c>
      <c r="AG23" s="211">
        <f t="shared" si="45"/>
        <v>0.6277777777777781</v>
      </c>
      <c r="AH23" s="211">
        <f t="shared" si="46"/>
        <v>0.64444444444444482</v>
      </c>
      <c r="AI23" s="211">
        <f t="shared" si="46"/>
        <v>0.66111111111111154</v>
      </c>
      <c r="AJ23" s="211">
        <f t="shared" si="47"/>
        <v>0.66944444444444484</v>
      </c>
      <c r="AK23" s="213">
        <f t="shared" si="47"/>
        <v>0.67777777777777815</v>
      </c>
      <c r="AL23" s="213">
        <f t="shared" si="59"/>
        <v>0.69444444444444486</v>
      </c>
      <c r="AM23" s="213">
        <f t="shared" si="59"/>
        <v>0.71111111111111158</v>
      </c>
      <c r="AN23" s="211">
        <f t="shared" si="60"/>
        <v>0.71944444444444489</v>
      </c>
      <c r="AO23" s="211">
        <f t="shared" si="60"/>
        <v>0.72777777777777819</v>
      </c>
      <c r="AP23" s="211">
        <f t="shared" si="61"/>
        <v>0.74444444444444491</v>
      </c>
      <c r="AQ23" s="211">
        <f t="shared" si="61"/>
        <v>0.76111111111111163</v>
      </c>
      <c r="AR23" s="211">
        <f t="shared" si="48"/>
        <v>0.76944444444444493</v>
      </c>
      <c r="AS23" s="211">
        <f t="shared" si="48"/>
        <v>0.77777777777777823</v>
      </c>
      <c r="AT23" s="211">
        <f t="shared" si="49"/>
        <v>0.79444444444444495</v>
      </c>
      <c r="AU23" s="211">
        <f t="shared" si="49"/>
        <v>0.81111111111111167</v>
      </c>
      <c r="AV23" s="211">
        <f t="shared" si="50"/>
        <v>0.81944444444444497</v>
      </c>
      <c r="AW23" s="211">
        <f t="shared" si="50"/>
        <v>0.82777777777777828</v>
      </c>
      <c r="AX23" s="9">
        <f t="shared" si="65"/>
        <v>0.844444444444445</v>
      </c>
      <c r="AY23" s="9">
        <f t="shared" si="65"/>
        <v>0.86111111111111172</v>
      </c>
      <c r="AZ23" s="9"/>
      <c r="BA23" s="9"/>
      <c r="BB23" s="9"/>
      <c r="BC23" s="9"/>
      <c r="BD23" s="9"/>
      <c r="BE23" s="9"/>
      <c r="BF23" s="9"/>
      <c r="BG23" s="353">
        <v>20</v>
      </c>
      <c r="BH23" s="211">
        <f>(U23-G23)+(AK23-W23)+(AY23-AM23)</f>
        <v>0.48333333333333373</v>
      </c>
      <c r="BI23" s="52">
        <f t="shared" si="62"/>
        <v>11.6</v>
      </c>
      <c r="BJ23" s="215">
        <f t="shared" si="63"/>
        <v>11.98</v>
      </c>
    </row>
    <row r="24" spans="1:62" s="204" customFormat="1" ht="15.75">
      <c r="A24" s="208">
        <v>7</v>
      </c>
      <c r="B24" s="209">
        <v>8</v>
      </c>
      <c r="C24" s="212">
        <f>C22+16/1440</f>
        <v>0.26666666666666672</v>
      </c>
      <c r="D24" s="211">
        <f t="shared" ref="D24:E26" si="71">C24+12/1440</f>
        <v>0.27500000000000008</v>
      </c>
      <c r="E24" s="211">
        <f t="shared" si="71"/>
        <v>0.28333333333333344</v>
      </c>
      <c r="F24" s="211">
        <f t="shared" ref="F24:G26" si="72">E24+24/1440</f>
        <v>0.3000000000000001</v>
      </c>
      <c r="G24" s="211">
        <f t="shared" si="72"/>
        <v>0.31666666666666676</v>
      </c>
      <c r="H24" s="211">
        <f t="shared" si="56"/>
        <v>0.32500000000000012</v>
      </c>
      <c r="I24" s="211">
        <f t="shared" si="56"/>
        <v>0.33333333333333348</v>
      </c>
      <c r="J24" s="211">
        <f t="shared" si="57"/>
        <v>0.35000000000000014</v>
      </c>
      <c r="K24" s="211">
        <f t="shared" si="57"/>
        <v>0.36666666666666681</v>
      </c>
      <c r="L24" s="211">
        <f t="shared" si="58"/>
        <v>0.37500000000000017</v>
      </c>
      <c r="M24" s="211">
        <f t="shared" si="58"/>
        <v>0.38333333333333353</v>
      </c>
      <c r="N24" s="211">
        <f t="shared" si="36"/>
        <v>0.40000000000000019</v>
      </c>
      <c r="O24" s="211">
        <f t="shared" si="36"/>
        <v>0.41666666666666685</v>
      </c>
      <c r="P24" s="211">
        <f t="shared" si="37"/>
        <v>0.42500000000000021</v>
      </c>
      <c r="Q24" s="213">
        <f t="shared" si="37"/>
        <v>0.43333333333333357</v>
      </c>
      <c r="R24" s="213">
        <f t="shared" si="38"/>
        <v>0.45000000000000023</v>
      </c>
      <c r="S24" s="213">
        <f t="shared" si="38"/>
        <v>0.4666666666666669</v>
      </c>
      <c r="T24" s="211">
        <f t="shared" si="39"/>
        <v>0.47500000000000026</v>
      </c>
      <c r="U24" s="211">
        <f t="shared" si="39"/>
        <v>0.48333333333333361</v>
      </c>
      <c r="V24" s="211">
        <f t="shared" si="40"/>
        <v>0.50000000000000033</v>
      </c>
      <c r="W24" s="211">
        <f t="shared" si="40"/>
        <v>0.51666666666666705</v>
      </c>
      <c r="X24" s="211">
        <f t="shared" si="41"/>
        <v>0.52500000000000036</v>
      </c>
      <c r="Y24" s="211">
        <f t="shared" si="41"/>
        <v>0.53333333333333366</v>
      </c>
      <c r="Z24" s="211">
        <f t="shared" si="42"/>
        <v>0.55000000000000038</v>
      </c>
      <c r="AA24" s="211">
        <f t="shared" si="42"/>
        <v>0.5666666666666671</v>
      </c>
      <c r="AB24" s="211">
        <f t="shared" si="43"/>
        <v>0.5750000000000004</v>
      </c>
      <c r="AC24" s="211">
        <f t="shared" si="43"/>
        <v>0.5833333333333337</v>
      </c>
      <c r="AD24" s="211">
        <f t="shared" si="44"/>
        <v>0.60000000000000042</v>
      </c>
      <c r="AE24" s="211">
        <f t="shared" si="44"/>
        <v>0.61666666666666714</v>
      </c>
      <c r="AF24" s="211">
        <f t="shared" si="45"/>
        <v>0.62500000000000044</v>
      </c>
      <c r="AG24" s="211">
        <f t="shared" si="45"/>
        <v>0.63333333333333375</v>
      </c>
      <c r="AH24" s="211">
        <f t="shared" si="46"/>
        <v>0.65000000000000047</v>
      </c>
      <c r="AI24" s="211">
        <f t="shared" si="46"/>
        <v>0.66666666666666718</v>
      </c>
      <c r="AJ24" s="211">
        <f t="shared" si="47"/>
        <v>0.67500000000000049</v>
      </c>
      <c r="AK24" s="211">
        <f t="shared" si="47"/>
        <v>0.68333333333333379</v>
      </c>
      <c r="AL24" s="211">
        <f t="shared" si="59"/>
        <v>0.70000000000000051</v>
      </c>
      <c r="AM24" s="211">
        <f t="shared" si="59"/>
        <v>0.71666666666666723</v>
      </c>
      <c r="AN24" s="211">
        <f t="shared" si="60"/>
        <v>0.72500000000000053</v>
      </c>
      <c r="AO24" s="213">
        <f t="shared" si="60"/>
        <v>0.73333333333333384</v>
      </c>
      <c r="AP24" s="213">
        <f t="shared" si="61"/>
        <v>0.75000000000000056</v>
      </c>
      <c r="AQ24" s="213">
        <f t="shared" si="61"/>
        <v>0.76666666666666727</v>
      </c>
      <c r="AR24" s="211">
        <f t="shared" si="48"/>
        <v>0.77500000000000058</v>
      </c>
      <c r="AS24" s="211">
        <f t="shared" si="48"/>
        <v>0.78333333333333388</v>
      </c>
      <c r="AT24" s="211">
        <f t="shared" si="49"/>
        <v>0.8000000000000006</v>
      </c>
      <c r="AU24" s="211">
        <f t="shared" si="49"/>
        <v>0.81666666666666732</v>
      </c>
      <c r="AV24" s="211">
        <f t="shared" si="50"/>
        <v>0.82500000000000062</v>
      </c>
      <c r="AW24" s="211">
        <f t="shared" si="50"/>
        <v>0.83333333333333393</v>
      </c>
      <c r="AX24" s="9">
        <f t="shared" si="65"/>
        <v>0.85000000000000064</v>
      </c>
      <c r="AY24" s="9">
        <f t="shared" si="65"/>
        <v>0.86666666666666736</v>
      </c>
      <c r="AZ24" s="9">
        <f t="shared" ref="AZ24:BA24" si="73">AY24+12/1440</f>
        <v>0.87500000000000067</v>
      </c>
      <c r="BA24" s="9">
        <f t="shared" si="73"/>
        <v>0.88333333333333397</v>
      </c>
      <c r="BB24" s="9"/>
      <c r="BC24" s="9"/>
      <c r="BD24" s="9"/>
      <c r="BE24" s="9"/>
      <c r="BF24" s="9"/>
      <c r="BG24" s="230">
        <v>23</v>
      </c>
      <c r="BH24" s="211">
        <f>(Q24-C24)+(AO24-S24)+(BA24-AQ24)</f>
        <v>0.55000000000000049</v>
      </c>
      <c r="BI24" s="52">
        <f t="shared" si="62"/>
        <v>13.2</v>
      </c>
      <c r="BJ24" s="215">
        <f t="shared" si="63"/>
        <v>13.58</v>
      </c>
    </row>
    <row r="25" spans="1:62" s="204" customFormat="1" ht="15.75">
      <c r="A25" s="208">
        <v>8</v>
      </c>
      <c r="B25" s="209">
        <v>8</v>
      </c>
      <c r="C25" s="212">
        <f t="shared" ref="C25:C26" si="74">C24+8/1440</f>
        <v>0.27222222222222225</v>
      </c>
      <c r="D25" s="211">
        <f t="shared" si="71"/>
        <v>0.28055555555555561</v>
      </c>
      <c r="E25" s="211">
        <f t="shared" si="71"/>
        <v>0.28888888888888897</v>
      </c>
      <c r="F25" s="211">
        <f t="shared" si="72"/>
        <v>0.30555555555555564</v>
      </c>
      <c r="G25" s="211">
        <f t="shared" si="72"/>
        <v>0.3222222222222223</v>
      </c>
      <c r="H25" s="211">
        <f t="shared" si="56"/>
        <v>0.33055555555555566</v>
      </c>
      <c r="I25" s="211">
        <f t="shared" si="56"/>
        <v>0.33888888888888902</v>
      </c>
      <c r="J25" s="211">
        <f t="shared" si="57"/>
        <v>0.35555555555555568</v>
      </c>
      <c r="K25" s="211">
        <f t="shared" si="57"/>
        <v>0.37222222222222234</v>
      </c>
      <c r="L25" s="211">
        <f t="shared" si="58"/>
        <v>0.3805555555555557</v>
      </c>
      <c r="M25" s="211">
        <f t="shared" si="58"/>
        <v>0.38888888888888906</v>
      </c>
      <c r="N25" s="211">
        <f t="shared" si="36"/>
        <v>0.40555555555555572</v>
      </c>
      <c r="O25" s="211">
        <f t="shared" si="36"/>
        <v>0.42222222222222239</v>
      </c>
      <c r="P25" s="211">
        <f t="shared" si="37"/>
        <v>0.43055555555555575</v>
      </c>
      <c r="Q25" s="211">
        <f t="shared" si="37"/>
        <v>0.43888888888888911</v>
      </c>
      <c r="R25" s="211">
        <f t="shared" si="38"/>
        <v>0.45555555555555577</v>
      </c>
      <c r="S25" s="211">
        <f t="shared" si="38"/>
        <v>0.47222222222222243</v>
      </c>
      <c r="T25" s="211">
        <f t="shared" si="39"/>
        <v>0.48055555555555579</v>
      </c>
      <c r="U25" s="211">
        <f t="shared" si="39"/>
        <v>0.48888888888888915</v>
      </c>
      <c r="V25" s="211">
        <f t="shared" si="40"/>
        <v>0.50555555555555587</v>
      </c>
      <c r="W25" s="211">
        <f t="shared" si="40"/>
        <v>0.52222222222222259</v>
      </c>
      <c r="X25" s="211">
        <f t="shared" si="41"/>
        <v>0.53055555555555589</v>
      </c>
      <c r="Y25" s="213">
        <f t="shared" si="41"/>
        <v>0.53888888888888919</v>
      </c>
      <c r="Z25" s="213">
        <f t="shared" si="42"/>
        <v>0.55555555555555591</v>
      </c>
      <c r="AA25" s="213">
        <f t="shared" si="42"/>
        <v>0.57222222222222263</v>
      </c>
      <c r="AB25" s="213">
        <f t="shared" si="43"/>
        <v>0.58055555555555594</v>
      </c>
      <c r="AC25" s="213">
        <f t="shared" si="43"/>
        <v>0.58888888888888924</v>
      </c>
      <c r="AD25" s="211">
        <f t="shared" si="44"/>
        <v>0.60555555555555596</v>
      </c>
      <c r="AE25" s="211">
        <f t="shared" si="44"/>
        <v>0.62222222222222268</v>
      </c>
      <c r="AF25" s="211">
        <f t="shared" si="45"/>
        <v>0.63055555555555598</v>
      </c>
      <c r="AG25" s="211">
        <f t="shared" si="45"/>
        <v>0.63888888888888928</v>
      </c>
      <c r="AH25" s="211">
        <f t="shared" si="46"/>
        <v>0.655555555555556</v>
      </c>
      <c r="AI25" s="211">
        <f t="shared" si="46"/>
        <v>0.67222222222222272</v>
      </c>
      <c r="AJ25" s="211">
        <f t="shared" si="47"/>
        <v>0.68055555555555602</v>
      </c>
      <c r="AK25" s="211">
        <f t="shared" si="47"/>
        <v>0.68888888888888933</v>
      </c>
      <c r="AL25" s="211">
        <f t="shared" si="59"/>
        <v>0.70555555555555605</v>
      </c>
      <c r="AM25" s="211">
        <f t="shared" si="59"/>
        <v>0.72222222222222276</v>
      </c>
      <c r="AN25" s="211">
        <f t="shared" si="60"/>
        <v>0.73055555555555607</v>
      </c>
      <c r="AO25" s="211">
        <f t="shared" si="60"/>
        <v>0.73888888888888937</v>
      </c>
      <c r="AP25" s="211">
        <f t="shared" si="61"/>
        <v>0.75555555555555609</v>
      </c>
      <c r="AQ25" s="211">
        <f t="shared" si="61"/>
        <v>0.77222222222222281</v>
      </c>
      <c r="AR25" s="211">
        <f t="shared" si="48"/>
        <v>0.78055555555555611</v>
      </c>
      <c r="AS25" s="211">
        <f t="shared" si="48"/>
        <v>0.78888888888888942</v>
      </c>
      <c r="AT25" s="211">
        <f t="shared" si="49"/>
        <v>0.80555555555555614</v>
      </c>
      <c r="AU25" s="211">
        <f t="shared" si="49"/>
        <v>0.82222222222222285</v>
      </c>
      <c r="AV25" s="211">
        <f t="shared" si="50"/>
        <v>0.83055555555555616</v>
      </c>
      <c r="AW25" s="211">
        <f t="shared" si="50"/>
        <v>0.83888888888888946</v>
      </c>
      <c r="AX25" s="9"/>
      <c r="AY25" s="9"/>
      <c r="AZ25" s="9"/>
      <c r="BA25" s="9"/>
      <c r="BB25" s="9"/>
      <c r="BC25" s="9"/>
      <c r="BD25" s="9"/>
      <c r="BE25" s="9"/>
      <c r="BF25" s="9"/>
      <c r="BG25" s="230">
        <v>21</v>
      </c>
      <c r="BH25" s="211">
        <f>(Y25-C25)+(AW25-AC25)</f>
        <v>0.51666666666666716</v>
      </c>
      <c r="BI25" s="52">
        <f t="shared" si="62"/>
        <v>12.4</v>
      </c>
      <c r="BJ25" s="215">
        <f t="shared" si="63"/>
        <v>12.780000000000001</v>
      </c>
    </row>
    <row r="26" spans="1:62" s="204" customFormat="1" ht="16.5" thickBot="1">
      <c r="A26" s="218">
        <v>9</v>
      </c>
      <c r="B26" s="219">
        <v>8</v>
      </c>
      <c r="C26" s="231">
        <f t="shared" si="74"/>
        <v>0.27777777777777779</v>
      </c>
      <c r="D26" s="221">
        <f t="shared" si="71"/>
        <v>0.28611111111111115</v>
      </c>
      <c r="E26" s="221">
        <f t="shared" si="71"/>
        <v>0.29444444444444451</v>
      </c>
      <c r="F26" s="221">
        <f t="shared" si="72"/>
        <v>0.31111111111111117</v>
      </c>
      <c r="G26" s="221">
        <f t="shared" si="72"/>
        <v>0.32777777777777783</v>
      </c>
      <c r="H26" s="221">
        <f t="shared" si="56"/>
        <v>0.33611111111111119</v>
      </c>
      <c r="I26" s="221">
        <f t="shared" si="56"/>
        <v>0.34444444444444455</v>
      </c>
      <c r="J26" s="221">
        <f t="shared" si="57"/>
        <v>0.36111111111111122</v>
      </c>
      <c r="K26" s="221">
        <f t="shared" si="57"/>
        <v>0.37777777777777788</v>
      </c>
      <c r="L26" s="221">
        <f t="shared" si="58"/>
        <v>0.38611111111111124</v>
      </c>
      <c r="M26" s="222">
        <f t="shared" si="58"/>
        <v>0.3944444444444446</v>
      </c>
      <c r="N26" s="222">
        <f t="shared" si="36"/>
        <v>0.41111111111111126</v>
      </c>
      <c r="O26" s="222">
        <f t="shared" si="36"/>
        <v>0.42777777777777792</v>
      </c>
      <c r="P26" s="222">
        <f t="shared" si="37"/>
        <v>0.43611111111111128</v>
      </c>
      <c r="Q26" s="221">
        <f t="shared" si="37"/>
        <v>0.44444444444444464</v>
      </c>
      <c r="R26" s="221">
        <f t="shared" si="38"/>
        <v>0.4611111111111113</v>
      </c>
      <c r="S26" s="221">
        <f t="shared" si="38"/>
        <v>0.47777777777777797</v>
      </c>
      <c r="T26" s="221">
        <f t="shared" si="39"/>
        <v>0.48611111111111133</v>
      </c>
      <c r="U26" s="221">
        <f t="shared" si="39"/>
        <v>0.49444444444444469</v>
      </c>
      <c r="V26" s="221">
        <f t="shared" si="40"/>
        <v>0.5111111111111114</v>
      </c>
      <c r="W26" s="221">
        <f t="shared" si="40"/>
        <v>0.52777777777777812</v>
      </c>
      <c r="X26" s="221">
        <f t="shared" si="41"/>
        <v>0.53611111111111143</v>
      </c>
      <c r="Y26" s="221">
        <f t="shared" si="41"/>
        <v>0.54444444444444473</v>
      </c>
      <c r="Z26" s="221">
        <f t="shared" si="42"/>
        <v>0.56111111111111145</v>
      </c>
      <c r="AA26" s="221">
        <f t="shared" si="42"/>
        <v>0.57777777777777817</v>
      </c>
      <c r="AB26" s="221">
        <f t="shared" si="43"/>
        <v>0.58611111111111147</v>
      </c>
      <c r="AC26" s="221">
        <f t="shared" si="43"/>
        <v>0.59444444444444478</v>
      </c>
      <c r="AD26" s="221">
        <f t="shared" si="44"/>
        <v>0.61111111111111149</v>
      </c>
      <c r="AE26" s="221">
        <f t="shared" si="44"/>
        <v>0.62777777777777821</v>
      </c>
      <c r="AF26" s="221">
        <f t="shared" si="45"/>
        <v>0.63611111111111152</v>
      </c>
      <c r="AG26" s="221">
        <f t="shared" si="45"/>
        <v>0.64444444444444482</v>
      </c>
      <c r="AH26" s="221">
        <f t="shared" si="46"/>
        <v>0.66111111111111154</v>
      </c>
      <c r="AI26" s="221">
        <f t="shared" si="46"/>
        <v>0.67777777777777826</v>
      </c>
      <c r="AJ26" s="221">
        <f t="shared" si="47"/>
        <v>0.68611111111111156</v>
      </c>
      <c r="AK26" s="222">
        <f t="shared" si="47"/>
        <v>0.69444444444444486</v>
      </c>
      <c r="AL26" s="222">
        <f t="shared" si="59"/>
        <v>0.71111111111111158</v>
      </c>
      <c r="AM26" s="222">
        <f t="shared" si="59"/>
        <v>0.7277777777777783</v>
      </c>
      <c r="AN26" s="221">
        <f t="shared" si="60"/>
        <v>0.7361111111111116</v>
      </c>
      <c r="AO26" s="221">
        <f t="shared" si="60"/>
        <v>0.74444444444444491</v>
      </c>
      <c r="AP26" s="221">
        <f t="shared" si="61"/>
        <v>0.76111111111111163</v>
      </c>
      <c r="AQ26" s="221">
        <f t="shared" si="61"/>
        <v>0.77777777777777835</v>
      </c>
      <c r="AR26" s="221">
        <f t="shared" si="48"/>
        <v>0.78611111111111165</v>
      </c>
      <c r="AS26" s="221">
        <f t="shared" si="48"/>
        <v>0.79444444444444495</v>
      </c>
      <c r="AT26" s="221">
        <f t="shared" si="49"/>
        <v>0.81111111111111167</v>
      </c>
      <c r="AU26" s="221">
        <f t="shared" si="49"/>
        <v>0.82777777777777839</v>
      </c>
      <c r="AV26" s="221">
        <f t="shared" si="50"/>
        <v>0.83611111111111169</v>
      </c>
      <c r="AW26" s="221">
        <f t="shared" si="50"/>
        <v>0.844444444444445</v>
      </c>
      <c r="AX26" s="19">
        <f t="shared" ref="AX26:AY26" si="75">AW26+24/1440</f>
        <v>0.86111111111111172</v>
      </c>
      <c r="AY26" s="19">
        <f t="shared" si="75"/>
        <v>0.87777777777777843</v>
      </c>
      <c r="AZ26" s="19">
        <f t="shared" ref="AZ26:BA26" si="76">AY26+12/1440</f>
        <v>0.88611111111111174</v>
      </c>
      <c r="BA26" s="19">
        <f t="shared" si="76"/>
        <v>0.89444444444444504</v>
      </c>
      <c r="BB26" s="19">
        <f t="shared" ref="BB26" si="77">BA26+24/1440</f>
        <v>0.91111111111111176</v>
      </c>
      <c r="BC26" s="19"/>
      <c r="BD26" s="19"/>
      <c r="BE26" s="19"/>
      <c r="BF26" s="19"/>
      <c r="BG26" s="232">
        <v>22</v>
      </c>
      <c r="BH26" s="221">
        <f>(M26-C26)+(AK26-O26)+(AY26-AM26)</f>
        <v>0.53333333333333388</v>
      </c>
      <c r="BI26" s="64">
        <f t="shared" si="62"/>
        <v>12.8</v>
      </c>
      <c r="BJ26" s="224">
        <f t="shared" si="63"/>
        <v>13.180000000000001</v>
      </c>
    </row>
    <row r="27" spans="1:62" s="204" customFormat="1" ht="15.75">
      <c r="BG27" s="226">
        <f>SUM(BG18:BG26)</f>
        <v>197</v>
      </c>
      <c r="BH27" s="233"/>
      <c r="BI27" s="227">
        <f>SUM(BI18:BI26)</f>
        <v>114.4</v>
      </c>
      <c r="BJ27" s="234">
        <f t="shared" si="63"/>
        <v>114.78</v>
      </c>
    </row>
    <row r="28" spans="1:62" s="204" customFormat="1" ht="16.5" thickBot="1">
      <c r="I28" s="205"/>
      <c r="J28" s="205"/>
      <c r="K28" s="205"/>
      <c r="L28" s="205"/>
      <c r="M28" s="203" t="s">
        <v>8</v>
      </c>
      <c r="P28" s="205"/>
      <c r="Q28" s="205"/>
      <c r="S28" s="203"/>
      <c r="T28" s="203"/>
      <c r="U28" s="206" t="s">
        <v>75</v>
      </c>
      <c r="W28" s="206"/>
      <c r="X28" s="206"/>
      <c r="Y28" s="206"/>
      <c r="Z28" s="207"/>
      <c r="AA28" s="203" t="s">
        <v>3</v>
      </c>
      <c r="AB28" s="205"/>
      <c r="AD28" s="202" t="s">
        <v>77</v>
      </c>
    </row>
    <row r="29" spans="1:62" s="204" customFormat="1" ht="15" customHeight="1">
      <c r="A29" s="292" t="s">
        <v>0</v>
      </c>
      <c r="B29" s="303" t="s">
        <v>2</v>
      </c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45"/>
      <c r="BG29" s="295" t="s">
        <v>5</v>
      </c>
      <c r="BH29" s="297" t="s">
        <v>6</v>
      </c>
      <c r="BI29" s="298"/>
      <c r="BJ29" s="301" t="s">
        <v>7</v>
      </c>
    </row>
    <row r="30" spans="1:62" s="204" customFormat="1" ht="15.75">
      <c r="A30" s="293"/>
      <c r="B30" s="304"/>
      <c r="C30" s="40" t="s">
        <v>1</v>
      </c>
      <c r="D30" s="2" t="s">
        <v>11</v>
      </c>
      <c r="E30" s="7" t="s">
        <v>1</v>
      </c>
      <c r="F30" s="7" t="s">
        <v>12</v>
      </c>
      <c r="G30" s="7" t="s">
        <v>1</v>
      </c>
      <c r="H30" s="2" t="s">
        <v>11</v>
      </c>
      <c r="I30" s="7" t="s">
        <v>1</v>
      </c>
      <c r="J30" s="7" t="s">
        <v>12</v>
      </c>
      <c r="K30" s="7" t="s">
        <v>1</v>
      </c>
      <c r="L30" s="2" t="s">
        <v>11</v>
      </c>
      <c r="M30" s="7" t="s">
        <v>1</v>
      </c>
      <c r="N30" s="7" t="s">
        <v>12</v>
      </c>
      <c r="O30" s="7" t="s">
        <v>1</v>
      </c>
      <c r="P30" s="2" t="s">
        <v>11</v>
      </c>
      <c r="Q30" s="7" t="s">
        <v>1</v>
      </c>
      <c r="R30" s="7" t="s">
        <v>12</v>
      </c>
      <c r="S30" s="7" t="s">
        <v>1</v>
      </c>
      <c r="T30" s="2" t="s">
        <v>11</v>
      </c>
      <c r="U30" s="7" t="s">
        <v>1</v>
      </c>
      <c r="V30" s="7" t="s">
        <v>12</v>
      </c>
      <c r="W30" s="7" t="s">
        <v>1</v>
      </c>
      <c r="X30" s="2" t="s">
        <v>11</v>
      </c>
      <c r="Y30" s="7" t="s">
        <v>1</v>
      </c>
      <c r="Z30" s="7" t="s">
        <v>12</v>
      </c>
      <c r="AA30" s="7" t="s">
        <v>1</v>
      </c>
      <c r="AB30" s="2" t="s">
        <v>11</v>
      </c>
      <c r="AC30" s="7" t="s">
        <v>1</v>
      </c>
      <c r="AD30" s="7" t="s">
        <v>12</v>
      </c>
      <c r="AE30" s="7" t="s">
        <v>1</v>
      </c>
      <c r="AF30" s="2" t="s">
        <v>11</v>
      </c>
      <c r="AG30" s="7" t="s">
        <v>1</v>
      </c>
      <c r="AH30" s="7" t="s">
        <v>12</v>
      </c>
      <c r="AI30" s="7" t="s">
        <v>1</v>
      </c>
      <c r="AJ30" s="2" t="s">
        <v>11</v>
      </c>
      <c r="AK30" s="7" t="s">
        <v>1</v>
      </c>
      <c r="AL30" s="7" t="s">
        <v>12</v>
      </c>
      <c r="AM30" s="7" t="s">
        <v>1</v>
      </c>
      <c r="AN30" s="2" t="s">
        <v>11</v>
      </c>
      <c r="AO30" s="7" t="s">
        <v>1</v>
      </c>
      <c r="AP30" s="7" t="s">
        <v>12</v>
      </c>
      <c r="AQ30" s="7" t="s">
        <v>1</v>
      </c>
      <c r="AR30" s="2" t="s">
        <v>11</v>
      </c>
      <c r="AS30" s="7" t="s">
        <v>1</v>
      </c>
      <c r="AT30" s="7" t="s">
        <v>12</v>
      </c>
      <c r="AU30" s="7" t="s">
        <v>1</v>
      </c>
      <c r="AV30" s="2" t="s">
        <v>11</v>
      </c>
      <c r="AW30" s="7" t="s">
        <v>1</v>
      </c>
      <c r="AX30" s="7" t="s">
        <v>12</v>
      </c>
      <c r="AY30" s="7" t="s">
        <v>1</v>
      </c>
      <c r="AZ30" s="2" t="s">
        <v>11</v>
      </c>
      <c r="BA30" s="7" t="s">
        <v>1</v>
      </c>
      <c r="BB30" s="7" t="s">
        <v>12</v>
      </c>
      <c r="BC30" s="7" t="s">
        <v>1</v>
      </c>
      <c r="BD30" s="2" t="s">
        <v>11</v>
      </c>
      <c r="BE30" s="7" t="s">
        <v>1</v>
      </c>
      <c r="BF30" s="2" t="s">
        <v>12</v>
      </c>
      <c r="BG30" s="296"/>
      <c r="BH30" s="299"/>
      <c r="BI30" s="300"/>
      <c r="BJ30" s="302"/>
    </row>
    <row r="31" spans="1:62" s="204" customFormat="1" ht="15.75">
      <c r="A31" s="208">
        <v>1</v>
      </c>
      <c r="B31" s="209">
        <v>8</v>
      </c>
      <c r="C31" s="210"/>
      <c r="D31" s="211"/>
      <c r="E31" s="212">
        <v>0.25</v>
      </c>
      <c r="F31" s="211">
        <f>E31+24/1440</f>
        <v>0.26666666666666666</v>
      </c>
      <c r="G31" s="211">
        <f>F31+24/1440</f>
        <v>0.28333333333333333</v>
      </c>
      <c r="H31" s="211">
        <f>G31+12/1440</f>
        <v>0.29166666666666669</v>
      </c>
      <c r="I31" s="211">
        <f>H31+12/1440</f>
        <v>0.30000000000000004</v>
      </c>
      <c r="J31" s="211">
        <f>I31+24/1440</f>
        <v>0.31666666666666671</v>
      </c>
      <c r="K31" s="211">
        <f>J31+24/1440</f>
        <v>0.33333333333333337</v>
      </c>
      <c r="L31" s="211">
        <f>K31+12/1440</f>
        <v>0.34166666666666673</v>
      </c>
      <c r="M31" s="213">
        <f>L31+12/1440</f>
        <v>0.35000000000000009</v>
      </c>
      <c r="N31" s="213">
        <f t="shared" ref="N31:AA39" si="78">M31+24/1440</f>
        <v>0.36666666666666675</v>
      </c>
      <c r="O31" s="213">
        <f t="shared" si="78"/>
        <v>0.38333333333333341</v>
      </c>
      <c r="P31" s="211">
        <f t="shared" ref="P31:AB32" si="79">O31+12/1440</f>
        <v>0.39166666666666677</v>
      </c>
      <c r="Q31" s="211">
        <f t="shared" si="79"/>
        <v>0.40000000000000013</v>
      </c>
      <c r="R31" s="211">
        <f t="shared" ref="R31:S31" si="80">Q31+24/1440</f>
        <v>0.4166666666666668</v>
      </c>
      <c r="S31" s="211">
        <f t="shared" si="80"/>
        <v>0.43333333333333346</v>
      </c>
      <c r="T31" s="211">
        <f t="shared" ref="T31:U31" si="81">S31+12/1440</f>
        <v>0.44166666666666682</v>
      </c>
      <c r="U31" s="211">
        <f t="shared" si="81"/>
        <v>0.45000000000000018</v>
      </c>
      <c r="V31" s="211">
        <f t="shared" ref="V31:W31" si="82">U31+24/1440</f>
        <v>0.46666666666666684</v>
      </c>
      <c r="W31" s="211">
        <f t="shared" si="82"/>
        <v>0.4833333333333335</v>
      </c>
      <c r="X31" s="211">
        <f t="shared" ref="X31:Y31" si="83">W31+12/1440</f>
        <v>0.49166666666666686</v>
      </c>
      <c r="Y31" s="211">
        <f t="shared" si="83"/>
        <v>0.50000000000000022</v>
      </c>
      <c r="Z31" s="211">
        <f t="shared" ref="Z31:AA31" si="84">Y31+24/1440</f>
        <v>0.51666666666666694</v>
      </c>
      <c r="AA31" s="211">
        <f t="shared" si="84"/>
        <v>0.53333333333333366</v>
      </c>
      <c r="AB31" s="211">
        <f t="shared" ref="AB31:AO36" si="85">AA31+12/1440</f>
        <v>0.54166666666666696</v>
      </c>
      <c r="AC31" s="211">
        <f t="shared" si="85"/>
        <v>0.55000000000000027</v>
      </c>
      <c r="AD31" s="211">
        <f t="shared" ref="AD31:AI39" si="86">AC31+24/1440</f>
        <v>0.56666666666666698</v>
      </c>
      <c r="AE31" s="211">
        <f t="shared" si="86"/>
        <v>0.5833333333333337</v>
      </c>
      <c r="AF31" s="211">
        <f t="shared" ref="AB31:AK39" si="87">AE31+12/1440</f>
        <v>0.59166666666666701</v>
      </c>
      <c r="AG31" s="211">
        <f t="shared" si="87"/>
        <v>0.60000000000000031</v>
      </c>
      <c r="AH31" s="211">
        <f t="shared" ref="AH31:AI31" si="88">AG31+24/1440</f>
        <v>0.61666666666666703</v>
      </c>
      <c r="AI31" s="211">
        <f t="shared" si="88"/>
        <v>0.63333333333333375</v>
      </c>
      <c r="AJ31" s="211">
        <f t="shared" ref="AJ31:AK31" si="89">AI31+12/1440</f>
        <v>0.64166666666666705</v>
      </c>
      <c r="AK31" s="211">
        <f t="shared" si="89"/>
        <v>0.65000000000000036</v>
      </c>
      <c r="AL31" s="211">
        <f>AK31+24/1440</f>
        <v>0.66666666666666707</v>
      </c>
      <c r="AM31" s="211">
        <f>AL31+24/1440</f>
        <v>0.68333333333333379</v>
      </c>
      <c r="AN31" s="211">
        <f>AM31+12/1440</f>
        <v>0.6916666666666671</v>
      </c>
      <c r="AO31" s="211">
        <f>AN31+12/1440</f>
        <v>0.7000000000000004</v>
      </c>
      <c r="AP31" s="211">
        <f>AO31+24/1440</f>
        <v>0.71666666666666712</v>
      </c>
      <c r="AQ31" s="211">
        <f>AP31+24/1440</f>
        <v>0.73333333333333384</v>
      </c>
      <c r="AR31" s="211">
        <f t="shared" ref="AR31:BE36" si="90">AQ31+12/1440</f>
        <v>0.74166666666666714</v>
      </c>
      <c r="AS31" s="211">
        <f t="shared" si="90"/>
        <v>0.75000000000000044</v>
      </c>
      <c r="AT31" s="211">
        <f t="shared" ref="AT31:AU31" si="91">AS31+24/1440</f>
        <v>0.76666666666666716</v>
      </c>
      <c r="AU31" s="211">
        <f t="shared" si="91"/>
        <v>0.78333333333333388</v>
      </c>
      <c r="AV31" s="211">
        <f t="shared" ref="AV31:BE31" si="92">AU31+12/1440</f>
        <v>0.79166666666666718</v>
      </c>
      <c r="AW31" s="213">
        <f t="shared" si="92"/>
        <v>0.80000000000000049</v>
      </c>
      <c r="AX31" s="213">
        <f t="shared" ref="AX31:AY31" si="93">AW31+24/1440</f>
        <v>0.81666666666666721</v>
      </c>
      <c r="AY31" s="213">
        <f t="shared" si="93"/>
        <v>0.83333333333333393</v>
      </c>
      <c r="AZ31" s="211">
        <f t="shared" si="92"/>
        <v>0.84166666666666723</v>
      </c>
      <c r="BA31" s="211">
        <f t="shared" si="92"/>
        <v>0.85000000000000053</v>
      </c>
      <c r="BB31" s="211">
        <f t="shared" ref="BB31:BC31" si="94">BA31+24/1440</f>
        <v>0.86666666666666725</v>
      </c>
      <c r="BC31" s="211">
        <f t="shared" si="94"/>
        <v>0.88333333333333397</v>
      </c>
      <c r="BD31" s="211">
        <f t="shared" si="92"/>
        <v>0.89166666666666727</v>
      </c>
      <c r="BE31" s="211">
        <f t="shared" si="92"/>
        <v>0.90000000000000058</v>
      </c>
      <c r="BF31" s="211"/>
      <c r="BG31" s="214">
        <v>24</v>
      </c>
      <c r="BH31" s="211">
        <f>(M31-E31)+(AW31-O31)+(BE31-AY31)</f>
        <v>0.58333333333333381</v>
      </c>
      <c r="BI31" s="52">
        <f>HOUR(BH31)+MINUTE(BH31)/60</f>
        <v>14</v>
      </c>
      <c r="BJ31" s="215">
        <f>BI31+0.38</f>
        <v>14.38</v>
      </c>
    </row>
    <row r="32" spans="1:62" s="204" customFormat="1" ht="15.75">
      <c r="A32" s="208">
        <v>2</v>
      </c>
      <c r="B32" s="209">
        <v>8</v>
      </c>
      <c r="C32" s="210"/>
      <c r="D32" s="211"/>
      <c r="E32" s="212">
        <f>E31+8/1440</f>
        <v>0.25555555555555554</v>
      </c>
      <c r="F32" s="211">
        <f t="shared" ref="F32:G39" si="95">E32+24/1440</f>
        <v>0.2722222222222222</v>
      </c>
      <c r="G32" s="211">
        <f t="shared" si="95"/>
        <v>0.28888888888888886</v>
      </c>
      <c r="H32" s="211">
        <f t="shared" ref="H32:I39" si="96">G32+12/1440</f>
        <v>0.29722222222222222</v>
      </c>
      <c r="I32" s="211">
        <f t="shared" si="96"/>
        <v>0.30555555555555558</v>
      </c>
      <c r="J32" s="211">
        <f t="shared" ref="J32:K39" si="97">I32+24/1440</f>
        <v>0.32222222222222224</v>
      </c>
      <c r="K32" s="211">
        <f t="shared" si="97"/>
        <v>0.33888888888888891</v>
      </c>
      <c r="L32" s="211">
        <f t="shared" ref="L32:Y39" si="98">K32+12/1440</f>
        <v>0.34722222222222227</v>
      </c>
      <c r="M32" s="211">
        <f t="shared" si="98"/>
        <v>0.35555555555555562</v>
      </c>
      <c r="N32" s="211">
        <f t="shared" si="78"/>
        <v>0.37222222222222229</v>
      </c>
      <c r="O32" s="211">
        <f t="shared" si="78"/>
        <v>0.38888888888888895</v>
      </c>
      <c r="P32" s="211">
        <f t="shared" si="79"/>
        <v>0.39722222222222231</v>
      </c>
      <c r="Q32" s="213">
        <f t="shared" si="98"/>
        <v>0.40555555555555567</v>
      </c>
      <c r="R32" s="213">
        <f t="shared" si="78"/>
        <v>0.42222222222222233</v>
      </c>
      <c r="S32" s="213">
        <f t="shared" si="78"/>
        <v>0.43888888888888899</v>
      </c>
      <c r="T32" s="211">
        <f t="shared" si="79"/>
        <v>0.44722222222222235</v>
      </c>
      <c r="U32" s="211">
        <f t="shared" si="98"/>
        <v>0.45555555555555571</v>
      </c>
      <c r="V32" s="211">
        <f t="shared" si="78"/>
        <v>0.47222222222222238</v>
      </c>
      <c r="W32" s="211">
        <f t="shared" si="78"/>
        <v>0.48888888888888904</v>
      </c>
      <c r="X32" s="211">
        <f t="shared" si="79"/>
        <v>0.4972222222222224</v>
      </c>
      <c r="Y32" s="211">
        <f t="shared" si="98"/>
        <v>0.50555555555555576</v>
      </c>
      <c r="Z32" s="211">
        <f t="shared" si="78"/>
        <v>0.52222222222222248</v>
      </c>
      <c r="AA32" s="211">
        <f t="shared" si="78"/>
        <v>0.53888888888888919</v>
      </c>
      <c r="AB32" s="211">
        <f t="shared" si="79"/>
        <v>0.5472222222222225</v>
      </c>
      <c r="AC32" s="211">
        <f t="shared" si="85"/>
        <v>0.5555555555555558</v>
      </c>
      <c r="AD32" s="211">
        <f t="shared" si="86"/>
        <v>0.57222222222222252</v>
      </c>
      <c r="AE32" s="211">
        <f t="shared" si="86"/>
        <v>0.58888888888888924</v>
      </c>
      <c r="AF32" s="211">
        <f t="shared" si="87"/>
        <v>0.59722222222222254</v>
      </c>
      <c r="AG32" s="213">
        <f t="shared" si="85"/>
        <v>0.60555555555555585</v>
      </c>
      <c r="AH32" s="213">
        <f t="shared" si="86"/>
        <v>0.62222222222222257</v>
      </c>
      <c r="AI32" s="213">
        <f t="shared" si="86"/>
        <v>0.63888888888888928</v>
      </c>
      <c r="AJ32" s="211">
        <f t="shared" si="87"/>
        <v>0.64722222222222259</v>
      </c>
      <c r="AK32" s="211">
        <f t="shared" si="85"/>
        <v>0.65555555555555589</v>
      </c>
      <c r="AL32" s="211">
        <f t="shared" ref="AL32:AY39" si="99">AK32+24/1440</f>
        <v>0.67222222222222261</v>
      </c>
      <c r="AM32" s="211">
        <f t="shared" si="99"/>
        <v>0.68888888888888933</v>
      </c>
      <c r="AN32" s="211">
        <f t="shared" ref="AN32:BA37" si="100">AM32+12/1440</f>
        <v>0.69722222222222263</v>
      </c>
      <c r="AO32" s="211">
        <f t="shared" si="85"/>
        <v>0.70555555555555594</v>
      </c>
      <c r="AP32" s="211">
        <f t="shared" si="99"/>
        <v>0.72222222222222265</v>
      </c>
      <c r="AQ32" s="211">
        <f t="shared" si="99"/>
        <v>0.73888888888888937</v>
      </c>
      <c r="AR32" s="211">
        <f t="shared" si="100"/>
        <v>0.74722222222222268</v>
      </c>
      <c r="AS32" s="211">
        <f t="shared" si="90"/>
        <v>0.75555555555555598</v>
      </c>
      <c r="AT32" s="211">
        <f t="shared" si="99"/>
        <v>0.7722222222222227</v>
      </c>
      <c r="AU32" s="211">
        <f t="shared" si="99"/>
        <v>0.78888888888888942</v>
      </c>
      <c r="AV32" s="211">
        <f t="shared" si="100"/>
        <v>0.79722222222222272</v>
      </c>
      <c r="AW32" s="211">
        <f t="shared" si="90"/>
        <v>0.80555555555555602</v>
      </c>
      <c r="AX32" s="211"/>
      <c r="AY32" s="211"/>
      <c r="AZ32" s="211"/>
      <c r="BA32" s="211"/>
      <c r="BB32" s="211"/>
      <c r="BC32" s="211"/>
      <c r="BD32" s="211"/>
      <c r="BE32" s="211"/>
      <c r="BF32" s="211"/>
      <c r="BG32" s="214">
        <v>20</v>
      </c>
      <c r="BH32" s="211">
        <f>(Q32-E32)+(AG32-S32)+(AW32-AI32)</f>
        <v>0.48333333333333373</v>
      </c>
      <c r="BI32" s="52">
        <f t="shared" ref="BI32:BI39" si="101">HOUR(BH32)+MINUTE(BH32)/60</f>
        <v>11.6</v>
      </c>
      <c r="BJ32" s="215">
        <f t="shared" ref="BJ32:BJ40" si="102">BI32+0.38</f>
        <v>11.98</v>
      </c>
    </row>
    <row r="33" spans="1:62" s="204" customFormat="1" ht="15.75">
      <c r="A33" s="208">
        <v>3</v>
      </c>
      <c r="B33" s="209">
        <v>8</v>
      </c>
      <c r="C33" s="210"/>
      <c r="D33" s="211"/>
      <c r="E33" s="212">
        <f t="shared" ref="E33:E34" si="103">E32+8/1440</f>
        <v>0.26111111111111107</v>
      </c>
      <c r="F33" s="211">
        <f t="shared" si="95"/>
        <v>0.27777777777777773</v>
      </c>
      <c r="G33" s="211">
        <f t="shared" si="95"/>
        <v>0.2944444444444444</v>
      </c>
      <c r="H33" s="211">
        <f t="shared" si="96"/>
        <v>0.30277777777777776</v>
      </c>
      <c r="I33" s="211">
        <f t="shared" si="96"/>
        <v>0.31111111111111112</v>
      </c>
      <c r="J33" s="211">
        <f t="shared" si="97"/>
        <v>0.32777777777777778</v>
      </c>
      <c r="K33" s="211">
        <f t="shared" si="97"/>
        <v>0.34444444444444444</v>
      </c>
      <c r="L33" s="211">
        <f t="shared" si="98"/>
        <v>0.3527777777777778</v>
      </c>
      <c r="M33" s="211">
        <f t="shared" si="98"/>
        <v>0.36111111111111116</v>
      </c>
      <c r="N33" s="211">
        <f t="shared" si="78"/>
        <v>0.37777777777777782</v>
      </c>
      <c r="O33" s="211">
        <f t="shared" si="78"/>
        <v>0.39444444444444449</v>
      </c>
      <c r="P33" s="211">
        <f t="shared" si="98"/>
        <v>0.40277777777777785</v>
      </c>
      <c r="Q33" s="211">
        <f t="shared" si="98"/>
        <v>0.4111111111111112</v>
      </c>
      <c r="R33" s="211">
        <f t="shared" si="78"/>
        <v>0.42777777777777787</v>
      </c>
      <c r="S33" s="211">
        <f t="shared" si="78"/>
        <v>0.44444444444444453</v>
      </c>
      <c r="T33" s="211">
        <f t="shared" si="98"/>
        <v>0.45277777777777789</v>
      </c>
      <c r="U33" s="213">
        <f t="shared" si="98"/>
        <v>0.46111111111111125</v>
      </c>
      <c r="V33" s="213">
        <f t="shared" si="78"/>
        <v>0.47777777777777791</v>
      </c>
      <c r="W33" s="213">
        <f t="shared" si="78"/>
        <v>0.49444444444444458</v>
      </c>
      <c r="X33" s="211">
        <f t="shared" si="98"/>
        <v>0.50277777777777788</v>
      </c>
      <c r="Y33" s="211">
        <f t="shared" si="98"/>
        <v>0.51111111111111118</v>
      </c>
      <c r="Z33" s="211">
        <f t="shared" si="78"/>
        <v>0.5277777777777779</v>
      </c>
      <c r="AA33" s="211">
        <f t="shared" si="78"/>
        <v>0.54444444444444462</v>
      </c>
      <c r="AB33" s="211">
        <f t="shared" si="87"/>
        <v>0.55277777777777792</v>
      </c>
      <c r="AC33" s="211">
        <f t="shared" si="85"/>
        <v>0.56111111111111123</v>
      </c>
      <c r="AD33" s="211">
        <f t="shared" si="86"/>
        <v>0.57777777777777795</v>
      </c>
      <c r="AE33" s="211">
        <f t="shared" si="86"/>
        <v>0.59444444444444466</v>
      </c>
      <c r="AF33" s="211">
        <f t="shared" si="87"/>
        <v>0.60277777777777797</v>
      </c>
      <c r="AG33" s="211">
        <f t="shared" si="85"/>
        <v>0.61111111111111127</v>
      </c>
      <c r="AH33" s="211">
        <f t="shared" si="86"/>
        <v>0.62777777777777799</v>
      </c>
      <c r="AI33" s="211">
        <f t="shared" si="86"/>
        <v>0.64444444444444471</v>
      </c>
      <c r="AJ33" s="211">
        <f t="shared" si="87"/>
        <v>0.65277777777777801</v>
      </c>
      <c r="AK33" s="213">
        <f t="shared" si="85"/>
        <v>0.66111111111111132</v>
      </c>
      <c r="AL33" s="213">
        <f t="shared" si="99"/>
        <v>0.67777777777777803</v>
      </c>
      <c r="AM33" s="213">
        <f t="shared" si="99"/>
        <v>0.69444444444444475</v>
      </c>
      <c r="AN33" s="211">
        <f t="shared" si="100"/>
        <v>0.70277777777777806</v>
      </c>
      <c r="AO33" s="211">
        <f t="shared" si="85"/>
        <v>0.71111111111111136</v>
      </c>
      <c r="AP33" s="211">
        <f t="shared" si="99"/>
        <v>0.72777777777777808</v>
      </c>
      <c r="AQ33" s="211">
        <f t="shared" si="99"/>
        <v>0.7444444444444448</v>
      </c>
      <c r="AR33" s="211">
        <f t="shared" si="100"/>
        <v>0.7527777777777781</v>
      </c>
      <c r="AS33" s="211">
        <f t="shared" si="90"/>
        <v>0.7611111111111114</v>
      </c>
      <c r="AT33" s="211">
        <f t="shared" si="99"/>
        <v>0.77777777777777812</v>
      </c>
      <c r="AU33" s="211">
        <f t="shared" si="99"/>
        <v>0.79444444444444484</v>
      </c>
      <c r="AV33" s="211">
        <f t="shared" si="100"/>
        <v>0.80277777777777815</v>
      </c>
      <c r="AW33" s="211">
        <f t="shared" si="90"/>
        <v>0.81111111111111145</v>
      </c>
      <c r="AX33" s="211">
        <f t="shared" si="99"/>
        <v>0.82777777777777817</v>
      </c>
      <c r="AY33" s="211">
        <f t="shared" si="99"/>
        <v>0.84444444444444489</v>
      </c>
      <c r="AZ33" s="211">
        <f t="shared" si="100"/>
        <v>0.85277777777777819</v>
      </c>
      <c r="BA33" s="211">
        <f t="shared" si="90"/>
        <v>0.86111111111111149</v>
      </c>
      <c r="BB33" s="211"/>
      <c r="BC33" s="211"/>
      <c r="BD33" s="211"/>
      <c r="BE33" s="211"/>
      <c r="BF33" s="211"/>
      <c r="BG33" s="214">
        <v>22</v>
      </c>
      <c r="BH33" s="211">
        <f>(U33-E33)+(AK33-W33)+(BA33-AM33)</f>
        <v>0.53333333333333366</v>
      </c>
      <c r="BI33" s="52">
        <f t="shared" si="101"/>
        <v>12.8</v>
      </c>
      <c r="BJ33" s="215">
        <f t="shared" si="102"/>
        <v>13.180000000000001</v>
      </c>
    </row>
    <row r="34" spans="1:62" s="204" customFormat="1" ht="15.75">
      <c r="A34" s="208">
        <v>4</v>
      </c>
      <c r="B34" s="209">
        <v>8</v>
      </c>
      <c r="C34" s="210"/>
      <c r="D34" s="211"/>
      <c r="E34" s="212">
        <f t="shared" si="103"/>
        <v>0.26666666666666661</v>
      </c>
      <c r="F34" s="211">
        <f t="shared" si="95"/>
        <v>0.28333333333333327</v>
      </c>
      <c r="G34" s="211">
        <f t="shared" si="95"/>
        <v>0.29999999999999993</v>
      </c>
      <c r="H34" s="211">
        <f t="shared" si="96"/>
        <v>0.30833333333333329</v>
      </c>
      <c r="I34" s="211">
        <f t="shared" si="96"/>
        <v>0.31666666666666665</v>
      </c>
      <c r="J34" s="211">
        <f t="shared" si="97"/>
        <v>0.33333333333333331</v>
      </c>
      <c r="K34" s="211">
        <f t="shared" si="97"/>
        <v>0.35</v>
      </c>
      <c r="L34" s="211">
        <f t="shared" si="98"/>
        <v>0.35833333333333334</v>
      </c>
      <c r="M34" s="213">
        <f t="shared" si="98"/>
        <v>0.3666666666666667</v>
      </c>
      <c r="N34" s="213">
        <f t="shared" si="78"/>
        <v>0.38333333333333336</v>
      </c>
      <c r="O34" s="213">
        <f t="shared" si="78"/>
        <v>0.4</v>
      </c>
      <c r="P34" s="211">
        <f t="shared" si="98"/>
        <v>0.40833333333333338</v>
      </c>
      <c r="Q34" s="211">
        <f t="shared" si="98"/>
        <v>0.41666666666666674</v>
      </c>
      <c r="R34" s="211">
        <f t="shared" si="78"/>
        <v>0.4333333333333334</v>
      </c>
      <c r="S34" s="211">
        <f t="shared" si="78"/>
        <v>0.45000000000000007</v>
      </c>
      <c r="T34" s="211">
        <f t="shared" si="98"/>
        <v>0.45833333333333343</v>
      </c>
      <c r="U34" s="211">
        <f t="shared" si="98"/>
        <v>0.46666666666666679</v>
      </c>
      <c r="V34" s="211">
        <f t="shared" si="78"/>
        <v>0.48333333333333345</v>
      </c>
      <c r="W34" s="211">
        <f t="shared" si="78"/>
        <v>0.50000000000000011</v>
      </c>
      <c r="X34" s="211">
        <f t="shared" si="98"/>
        <v>0.50833333333333341</v>
      </c>
      <c r="Y34" s="211">
        <f t="shared" si="98"/>
        <v>0.51666666666666672</v>
      </c>
      <c r="Z34" s="211">
        <f t="shared" si="78"/>
        <v>0.53333333333333344</v>
      </c>
      <c r="AA34" s="211">
        <f t="shared" si="78"/>
        <v>0.55000000000000016</v>
      </c>
      <c r="AB34" s="211">
        <f t="shared" si="87"/>
        <v>0.55833333333333346</v>
      </c>
      <c r="AC34" s="213">
        <f t="shared" si="85"/>
        <v>0.56666666666666676</v>
      </c>
      <c r="AD34" s="213">
        <f t="shared" si="86"/>
        <v>0.58333333333333348</v>
      </c>
      <c r="AE34" s="213">
        <f t="shared" si="86"/>
        <v>0.6000000000000002</v>
      </c>
      <c r="AF34" s="211">
        <f t="shared" si="87"/>
        <v>0.6083333333333335</v>
      </c>
      <c r="AG34" s="211">
        <f t="shared" si="85"/>
        <v>0.61666666666666681</v>
      </c>
      <c r="AH34" s="211">
        <f t="shared" si="86"/>
        <v>0.63333333333333353</v>
      </c>
      <c r="AI34" s="211">
        <f t="shared" si="86"/>
        <v>0.65000000000000024</v>
      </c>
      <c r="AJ34" s="211">
        <f t="shared" si="87"/>
        <v>0.65833333333333355</v>
      </c>
      <c r="AK34" s="211">
        <f t="shared" si="85"/>
        <v>0.66666666666666685</v>
      </c>
      <c r="AL34" s="211">
        <f t="shared" si="99"/>
        <v>0.68333333333333357</v>
      </c>
      <c r="AM34" s="211">
        <f t="shared" si="99"/>
        <v>0.70000000000000029</v>
      </c>
      <c r="AN34" s="211">
        <f t="shared" si="100"/>
        <v>0.70833333333333359</v>
      </c>
      <c r="AO34" s="211">
        <f t="shared" si="85"/>
        <v>0.7166666666666669</v>
      </c>
      <c r="AP34" s="211">
        <f t="shared" si="99"/>
        <v>0.73333333333333361</v>
      </c>
      <c r="AQ34" s="211">
        <f t="shared" si="99"/>
        <v>0.75000000000000033</v>
      </c>
      <c r="AR34" s="211">
        <f t="shared" si="100"/>
        <v>0.75833333333333364</v>
      </c>
      <c r="AS34" s="211">
        <f t="shared" si="90"/>
        <v>0.76666666666666694</v>
      </c>
      <c r="AT34" s="211">
        <f t="shared" si="99"/>
        <v>0.78333333333333366</v>
      </c>
      <c r="AU34" s="211">
        <f t="shared" si="99"/>
        <v>0.80000000000000038</v>
      </c>
      <c r="AV34" s="211">
        <f t="shared" si="100"/>
        <v>0.80833333333333368</v>
      </c>
      <c r="AW34" s="211">
        <f t="shared" si="90"/>
        <v>0.81666666666666698</v>
      </c>
      <c r="AX34" s="211">
        <f t="shared" si="99"/>
        <v>0.8333333333333337</v>
      </c>
      <c r="AY34" s="211"/>
      <c r="AZ34" s="211"/>
      <c r="BA34" s="211"/>
      <c r="BB34" s="211"/>
      <c r="BC34" s="211"/>
      <c r="BD34" s="211"/>
      <c r="BE34" s="211"/>
      <c r="BF34" s="211"/>
      <c r="BG34" s="214">
        <v>20</v>
      </c>
      <c r="BH34" s="211">
        <f>(M34-E34)+(AC34-O34)+(AX34-AE34)</f>
        <v>0.50000000000000033</v>
      </c>
      <c r="BI34" s="52">
        <f t="shared" si="101"/>
        <v>12</v>
      </c>
      <c r="BJ34" s="215">
        <f t="shared" si="102"/>
        <v>12.38</v>
      </c>
    </row>
    <row r="35" spans="1:62" s="204" customFormat="1" ht="15.75">
      <c r="A35" s="208">
        <v>5</v>
      </c>
      <c r="B35" s="209">
        <v>8</v>
      </c>
      <c r="C35" s="210">
        <v>0.25555555555555559</v>
      </c>
      <c r="D35" s="211">
        <f>C35+12/1440</f>
        <v>0.26388888888888895</v>
      </c>
      <c r="E35" s="211">
        <f>D35+12/1440</f>
        <v>0.27222222222222231</v>
      </c>
      <c r="F35" s="211">
        <f t="shared" si="95"/>
        <v>0.28888888888888897</v>
      </c>
      <c r="G35" s="211">
        <f t="shared" si="95"/>
        <v>0.30555555555555564</v>
      </c>
      <c r="H35" s="211">
        <f t="shared" si="96"/>
        <v>0.31388888888888899</v>
      </c>
      <c r="I35" s="211">
        <f t="shared" si="96"/>
        <v>0.32222222222222235</v>
      </c>
      <c r="J35" s="211">
        <f t="shared" si="97"/>
        <v>0.33888888888888902</v>
      </c>
      <c r="K35" s="211">
        <f t="shared" si="97"/>
        <v>0.35555555555555568</v>
      </c>
      <c r="L35" s="211">
        <f t="shared" si="98"/>
        <v>0.36388888888888904</v>
      </c>
      <c r="M35" s="211">
        <f t="shared" si="98"/>
        <v>0.3722222222222224</v>
      </c>
      <c r="N35" s="211">
        <f t="shared" si="78"/>
        <v>0.38888888888888906</v>
      </c>
      <c r="O35" s="211">
        <f t="shared" si="78"/>
        <v>0.40555555555555572</v>
      </c>
      <c r="P35" s="211">
        <f t="shared" si="98"/>
        <v>0.41388888888888908</v>
      </c>
      <c r="Q35" s="213">
        <f t="shared" si="98"/>
        <v>0.42222222222222244</v>
      </c>
      <c r="R35" s="213">
        <f t="shared" si="78"/>
        <v>0.43888888888888911</v>
      </c>
      <c r="S35" s="213">
        <f t="shared" si="78"/>
        <v>0.45555555555555577</v>
      </c>
      <c r="T35" s="211">
        <f t="shared" si="98"/>
        <v>0.46388888888888913</v>
      </c>
      <c r="U35" s="211">
        <f t="shared" si="98"/>
        <v>0.47222222222222249</v>
      </c>
      <c r="V35" s="211">
        <f t="shared" si="78"/>
        <v>0.48888888888888915</v>
      </c>
      <c r="W35" s="211">
        <f t="shared" si="78"/>
        <v>0.50555555555555587</v>
      </c>
      <c r="X35" s="211">
        <f t="shared" si="98"/>
        <v>0.51388888888888917</v>
      </c>
      <c r="Y35" s="211">
        <f t="shared" si="98"/>
        <v>0.52222222222222248</v>
      </c>
      <c r="Z35" s="211">
        <f t="shared" si="78"/>
        <v>0.53888888888888919</v>
      </c>
      <c r="AA35" s="211">
        <f t="shared" si="78"/>
        <v>0.55555555555555591</v>
      </c>
      <c r="AB35" s="211">
        <f t="shared" si="87"/>
        <v>0.56388888888888922</v>
      </c>
      <c r="AC35" s="211">
        <f t="shared" si="85"/>
        <v>0.57222222222222252</v>
      </c>
      <c r="AD35" s="211">
        <f t="shared" si="86"/>
        <v>0.58888888888888924</v>
      </c>
      <c r="AE35" s="211">
        <f t="shared" si="86"/>
        <v>0.60555555555555596</v>
      </c>
      <c r="AF35" s="211">
        <f t="shared" si="87"/>
        <v>0.61388888888888926</v>
      </c>
      <c r="AG35" s="211">
        <f t="shared" si="85"/>
        <v>0.62222222222222257</v>
      </c>
      <c r="AH35" s="211">
        <f t="shared" si="86"/>
        <v>0.63888888888888928</v>
      </c>
      <c r="AI35" s="211">
        <f t="shared" si="86"/>
        <v>0.655555555555556</v>
      </c>
      <c r="AJ35" s="211">
        <f t="shared" si="87"/>
        <v>0.66388888888888931</v>
      </c>
      <c r="AK35" s="213">
        <f t="shared" si="85"/>
        <v>0.67222222222222261</v>
      </c>
      <c r="AL35" s="213">
        <f t="shared" si="99"/>
        <v>0.68888888888888933</v>
      </c>
      <c r="AM35" s="213">
        <f t="shared" si="99"/>
        <v>0.70555555555555605</v>
      </c>
      <c r="AN35" s="211">
        <f t="shared" si="100"/>
        <v>0.71388888888888935</v>
      </c>
      <c r="AO35" s="211">
        <f t="shared" si="85"/>
        <v>0.72222222222222265</v>
      </c>
      <c r="AP35" s="211">
        <f t="shared" si="99"/>
        <v>0.73888888888888937</v>
      </c>
      <c r="AQ35" s="211">
        <f t="shared" si="99"/>
        <v>0.75555555555555609</v>
      </c>
      <c r="AR35" s="211">
        <f t="shared" si="100"/>
        <v>0.76388888888888939</v>
      </c>
      <c r="AS35" s="211">
        <f t="shared" si="90"/>
        <v>0.7722222222222227</v>
      </c>
      <c r="AT35" s="211">
        <f t="shared" si="99"/>
        <v>0.78888888888888942</v>
      </c>
      <c r="AU35" s="211">
        <f t="shared" si="99"/>
        <v>0.80555555555555614</v>
      </c>
      <c r="AV35" s="211">
        <f t="shared" si="100"/>
        <v>0.81388888888888944</v>
      </c>
      <c r="AW35" s="211">
        <f t="shared" si="90"/>
        <v>0.82222222222222274</v>
      </c>
      <c r="AX35" s="211">
        <f t="shared" si="99"/>
        <v>0.83888888888888946</v>
      </c>
      <c r="AY35" s="211">
        <f t="shared" si="99"/>
        <v>0.85555555555555618</v>
      </c>
      <c r="AZ35" s="211">
        <f t="shared" si="100"/>
        <v>0.86388888888888948</v>
      </c>
      <c r="BA35" s="211">
        <f t="shared" si="90"/>
        <v>0.87222222222222279</v>
      </c>
      <c r="BB35" s="211">
        <f t="shared" ref="BB35:BC36" si="104">BA35+24/1440</f>
        <v>0.88888888888888951</v>
      </c>
      <c r="BC35" s="211">
        <f t="shared" si="104"/>
        <v>0.90555555555555622</v>
      </c>
      <c r="BD35" s="211">
        <f t="shared" ref="AN35:BD39" si="105">BC35+12/1440</f>
        <v>0.91388888888888953</v>
      </c>
      <c r="BE35" s="211">
        <f t="shared" si="90"/>
        <v>0.92222222222222283</v>
      </c>
      <c r="BF35" s="211">
        <f t="shared" ref="BF35" si="106">BE35+24/1440</f>
        <v>0.93888888888888955</v>
      </c>
      <c r="BG35" s="214">
        <v>25</v>
      </c>
      <c r="BH35" s="211">
        <f>(Q35-C35)+(AK35-S35)+(BF35-AM35)</f>
        <v>0.61666666666666714</v>
      </c>
      <c r="BI35" s="52">
        <f t="shared" si="101"/>
        <v>14.8</v>
      </c>
      <c r="BJ35" s="215">
        <f t="shared" si="102"/>
        <v>15.180000000000001</v>
      </c>
    </row>
    <row r="36" spans="1:62" s="204" customFormat="1" ht="15.75">
      <c r="A36" s="216" t="s">
        <v>17</v>
      </c>
      <c r="B36" s="209">
        <v>8</v>
      </c>
      <c r="C36" s="210">
        <f>C35+8/1440</f>
        <v>0.26111111111111113</v>
      </c>
      <c r="D36" s="211">
        <f t="shared" ref="D36:E39" si="107">C36+12/1440</f>
        <v>0.26944444444444449</v>
      </c>
      <c r="E36" s="211">
        <f t="shared" si="107"/>
        <v>0.27777777777777785</v>
      </c>
      <c r="F36" s="211">
        <f t="shared" si="95"/>
        <v>0.29444444444444451</v>
      </c>
      <c r="G36" s="211">
        <f t="shared" si="95"/>
        <v>0.31111111111111117</v>
      </c>
      <c r="H36" s="211">
        <f t="shared" si="96"/>
        <v>0.31944444444444453</v>
      </c>
      <c r="I36" s="211">
        <f t="shared" si="96"/>
        <v>0.32777777777777789</v>
      </c>
      <c r="J36" s="211">
        <f t="shared" si="97"/>
        <v>0.34444444444444455</v>
      </c>
      <c r="K36" s="211">
        <f t="shared" si="97"/>
        <v>0.36111111111111122</v>
      </c>
      <c r="L36" s="211">
        <f t="shared" si="98"/>
        <v>0.36944444444444458</v>
      </c>
      <c r="M36" s="213">
        <f t="shared" si="98"/>
        <v>0.37777777777777793</v>
      </c>
      <c r="N36" s="213">
        <f t="shared" si="78"/>
        <v>0.3944444444444446</v>
      </c>
      <c r="O36" s="213">
        <f t="shared" si="78"/>
        <v>0.41111111111111126</v>
      </c>
      <c r="P36" s="211">
        <f t="shared" si="98"/>
        <v>0.41944444444444462</v>
      </c>
      <c r="Q36" s="211">
        <f t="shared" si="98"/>
        <v>0.42777777777777798</v>
      </c>
      <c r="R36" s="211">
        <f t="shared" si="78"/>
        <v>0.44444444444444464</v>
      </c>
      <c r="S36" s="211">
        <f t="shared" si="78"/>
        <v>0.4611111111111113</v>
      </c>
      <c r="T36" s="211">
        <f t="shared" si="98"/>
        <v>0.46944444444444466</v>
      </c>
      <c r="U36" s="211">
        <f t="shared" si="98"/>
        <v>0.47777777777777802</v>
      </c>
      <c r="V36" s="211">
        <f t="shared" si="78"/>
        <v>0.49444444444444469</v>
      </c>
      <c r="W36" s="211">
        <f t="shared" si="78"/>
        <v>0.5111111111111114</v>
      </c>
      <c r="X36" s="211">
        <f t="shared" si="98"/>
        <v>0.51944444444444471</v>
      </c>
      <c r="Y36" s="211">
        <f t="shared" si="98"/>
        <v>0.52777777777777801</v>
      </c>
      <c r="Z36" s="211">
        <f t="shared" si="78"/>
        <v>0.54444444444444473</v>
      </c>
      <c r="AA36" s="211">
        <f t="shared" si="78"/>
        <v>0.56111111111111145</v>
      </c>
      <c r="AB36" s="211">
        <f t="shared" si="87"/>
        <v>0.56944444444444475</v>
      </c>
      <c r="AC36" s="211">
        <f t="shared" si="85"/>
        <v>0.57777777777777806</v>
      </c>
      <c r="AD36" s="211">
        <f t="shared" si="86"/>
        <v>0.59444444444444478</v>
      </c>
      <c r="AE36" s="211">
        <f t="shared" si="86"/>
        <v>0.61111111111111149</v>
      </c>
      <c r="AF36" s="211">
        <f t="shared" si="87"/>
        <v>0.6194444444444448</v>
      </c>
      <c r="AG36" s="213">
        <f t="shared" si="85"/>
        <v>0.6277777777777781</v>
      </c>
      <c r="AH36" s="213">
        <f t="shared" si="86"/>
        <v>0.64444444444444482</v>
      </c>
      <c r="AI36" s="213">
        <f t="shared" si="86"/>
        <v>0.66111111111111154</v>
      </c>
      <c r="AJ36" s="211">
        <f t="shared" si="87"/>
        <v>0.66944444444444484</v>
      </c>
      <c r="AK36" s="211">
        <f t="shared" si="85"/>
        <v>0.67777777777777815</v>
      </c>
      <c r="AL36" s="211">
        <f t="shared" si="99"/>
        <v>0.69444444444444486</v>
      </c>
      <c r="AM36" s="211">
        <f t="shared" si="99"/>
        <v>0.71111111111111158</v>
      </c>
      <c r="AN36" s="211">
        <f t="shared" si="105"/>
        <v>0.71944444444444489</v>
      </c>
      <c r="AO36" s="211">
        <f t="shared" si="85"/>
        <v>0.72777777777777819</v>
      </c>
      <c r="AP36" s="211">
        <f t="shared" si="99"/>
        <v>0.74444444444444491</v>
      </c>
      <c r="AQ36" s="211">
        <f t="shared" si="99"/>
        <v>0.76111111111111163</v>
      </c>
      <c r="AR36" s="211">
        <f t="shared" si="105"/>
        <v>0.76944444444444493</v>
      </c>
      <c r="AS36" s="211">
        <f t="shared" si="90"/>
        <v>0.77777777777777823</v>
      </c>
      <c r="AT36" s="211">
        <f t="shared" si="99"/>
        <v>0.79444444444444495</v>
      </c>
      <c r="AU36" s="211">
        <f t="shared" si="99"/>
        <v>0.81111111111111167</v>
      </c>
      <c r="AV36" s="211">
        <f t="shared" si="105"/>
        <v>0.81944444444444497</v>
      </c>
      <c r="AW36" s="211">
        <f t="shared" si="90"/>
        <v>0.82777777777777828</v>
      </c>
      <c r="AX36" s="211">
        <f t="shared" si="99"/>
        <v>0.844444444444445</v>
      </c>
      <c r="AY36" s="211">
        <f t="shared" si="99"/>
        <v>0.86111111111111172</v>
      </c>
      <c r="AZ36" s="235">
        <f t="shared" si="100"/>
        <v>0.86944444444444502</v>
      </c>
      <c r="BA36" s="235">
        <f t="shared" si="90"/>
        <v>0.87777777777777832</v>
      </c>
      <c r="BB36" s="235">
        <f t="shared" si="104"/>
        <v>0.89444444444444504</v>
      </c>
      <c r="BC36" s="211"/>
      <c r="BD36" s="211"/>
      <c r="BE36" s="211"/>
      <c r="BF36" s="211"/>
      <c r="BG36" s="352">
        <v>24</v>
      </c>
      <c r="BH36" s="211">
        <f>(M36-C36)+(AG36-O36)+(BB36-AI36)</f>
        <v>0.5666666666666671</v>
      </c>
      <c r="BI36" s="52">
        <f t="shared" si="101"/>
        <v>13.6</v>
      </c>
      <c r="BJ36" s="215">
        <f t="shared" si="102"/>
        <v>13.98</v>
      </c>
    </row>
    <row r="37" spans="1:62" s="204" customFormat="1" ht="15.75">
      <c r="A37" s="208">
        <v>7</v>
      </c>
      <c r="B37" s="209">
        <v>8</v>
      </c>
      <c r="C37" s="210">
        <f t="shared" ref="C37:C39" si="108">C36+8/1440</f>
        <v>0.26666666666666666</v>
      </c>
      <c r="D37" s="211">
        <f t="shared" si="107"/>
        <v>0.27500000000000002</v>
      </c>
      <c r="E37" s="211">
        <f t="shared" si="107"/>
        <v>0.28333333333333338</v>
      </c>
      <c r="F37" s="211">
        <f t="shared" si="95"/>
        <v>0.30000000000000004</v>
      </c>
      <c r="G37" s="211">
        <f t="shared" si="95"/>
        <v>0.31666666666666671</v>
      </c>
      <c r="H37" s="211">
        <f t="shared" si="96"/>
        <v>0.32500000000000007</v>
      </c>
      <c r="I37" s="211">
        <f t="shared" si="96"/>
        <v>0.33333333333333343</v>
      </c>
      <c r="J37" s="211">
        <f t="shared" si="97"/>
        <v>0.35000000000000009</v>
      </c>
      <c r="K37" s="211">
        <f t="shared" si="97"/>
        <v>0.36666666666666675</v>
      </c>
      <c r="L37" s="211">
        <f t="shared" si="98"/>
        <v>0.37500000000000011</v>
      </c>
      <c r="M37" s="211">
        <f t="shared" si="98"/>
        <v>0.38333333333333347</v>
      </c>
      <c r="N37" s="211">
        <f t="shared" si="78"/>
        <v>0.40000000000000013</v>
      </c>
      <c r="O37" s="211">
        <f t="shared" si="78"/>
        <v>0.4166666666666668</v>
      </c>
      <c r="P37" s="211">
        <f t="shared" si="98"/>
        <v>0.42500000000000016</v>
      </c>
      <c r="Q37" s="213">
        <f t="shared" si="98"/>
        <v>0.43333333333333351</v>
      </c>
      <c r="R37" s="213">
        <f t="shared" si="78"/>
        <v>0.45000000000000018</v>
      </c>
      <c r="S37" s="213">
        <f t="shared" si="78"/>
        <v>0.46666666666666684</v>
      </c>
      <c r="T37" s="211">
        <f t="shared" si="98"/>
        <v>0.4750000000000002</v>
      </c>
      <c r="U37" s="211">
        <f t="shared" si="98"/>
        <v>0.48333333333333356</v>
      </c>
      <c r="V37" s="211">
        <f t="shared" si="78"/>
        <v>0.50000000000000022</v>
      </c>
      <c r="W37" s="211">
        <f t="shared" si="78"/>
        <v>0.51666666666666694</v>
      </c>
      <c r="X37" s="211">
        <f t="shared" si="98"/>
        <v>0.52500000000000024</v>
      </c>
      <c r="Y37" s="211">
        <f t="shared" si="98"/>
        <v>0.53333333333333355</v>
      </c>
      <c r="Z37" s="211">
        <f t="shared" si="78"/>
        <v>0.55000000000000027</v>
      </c>
      <c r="AA37" s="211">
        <f t="shared" si="78"/>
        <v>0.56666666666666698</v>
      </c>
      <c r="AB37" s="211">
        <f t="shared" si="87"/>
        <v>0.57500000000000029</v>
      </c>
      <c r="AC37" s="211">
        <f t="shared" si="87"/>
        <v>0.58333333333333359</v>
      </c>
      <c r="AD37" s="211">
        <f t="shared" si="86"/>
        <v>0.60000000000000031</v>
      </c>
      <c r="AE37" s="211">
        <f t="shared" si="86"/>
        <v>0.61666666666666703</v>
      </c>
      <c r="AF37" s="211">
        <f t="shared" si="87"/>
        <v>0.62500000000000033</v>
      </c>
      <c r="AG37" s="211">
        <f t="shared" si="87"/>
        <v>0.63333333333333364</v>
      </c>
      <c r="AH37" s="211">
        <f t="shared" si="86"/>
        <v>0.65000000000000036</v>
      </c>
      <c r="AI37" s="211">
        <f t="shared" si="86"/>
        <v>0.66666666666666707</v>
      </c>
      <c r="AJ37" s="211">
        <f t="shared" si="87"/>
        <v>0.67500000000000038</v>
      </c>
      <c r="AK37" s="211">
        <f t="shared" si="87"/>
        <v>0.68333333333333368</v>
      </c>
      <c r="AL37" s="211">
        <f t="shared" si="99"/>
        <v>0.7000000000000004</v>
      </c>
      <c r="AM37" s="211">
        <f t="shared" si="99"/>
        <v>0.71666666666666712</v>
      </c>
      <c r="AN37" s="211">
        <f t="shared" si="105"/>
        <v>0.72500000000000042</v>
      </c>
      <c r="AO37" s="213">
        <f t="shared" si="105"/>
        <v>0.73333333333333373</v>
      </c>
      <c r="AP37" s="213">
        <f t="shared" si="99"/>
        <v>0.75000000000000044</v>
      </c>
      <c r="AQ37" s="213">
        <f t="shared" si="99"/>
        <v>0.76666666666666716</v>
      </c>
      <c r="AR37" s="211">
        <f t="shared" si="105"/>
        <v>0.77500000000000047</v>
      </c>
      <c r="AS37" s="211">
        <f t="shared" si="105"/>
        <v>0.78333333333333377</v>
      </c>
      <c r="AT37" s="211">
        <f t="shared" si="99"/>
        <v>0.80000000000000049</v>
      </c>
      <c r="AU37" s="211">
        <f t="shared" si="99"/>
        <v>0.81666666666666721</v>
      </c>
      <c r="AV37" s="211">
        <f t="shared" si="105"/>
        <v>0.82500000000000051</v>
      </c>
      <c r="AW37" s="211">
        <f t="shared" si="105"/>
        <v>0.83333333333333381</v>
      </c>
      <c r="AX37" s="211">
        <f t="shared" si="99"/>
        <v>0.85000000000000053</v>
      </c>
      <c r="AY37" s="211">
        <f t="shared" si="99"/>
        <v>0.86666666666666725</v>
      </c>
      <c r="AZ37" s="211">
        <f t="shared" si="100"/>
        <v>0.87500000000000056</v>
      </c>
      <c r="BA37" s="211">
        <f t="shared" si="100"/>
        <v>0.88333333333333386</v>
      </c>
      <c r="BB37" s="211"/>
      <c r="BC37" s="211"/>
      <c r="BD37" s="211"/>
      <c r="BE37" s="211"/>
      <c r="BF37" s="211"/>
      <c r="BG37" s="214">
        <v>23</v>
      </c>
      <c r="BH37" s="211">
        <f>(Q37-C37)+(AO37-S37)+(BA37-AQ37)</f>
        <v>0.55000000000000049</v>
      </c>
      <c r="BI37" s="52">
        <f t="shared" si="101"/>
        <v>13.2</v>
      </c>
      <c r="BJ37" s="215">
        <f t="shared" si="102"/>
        <v>13.58</v>
      </c>
    </row>
    <row r="38" spans="1:62" s="204" customFormat="1" ht="15.75">
      <c r="A38" s="208">
        <v>8</v>
      </c>
      <c r="B38" s="209">
        <v>8</v>
      </c>
      <c r="C38" s="210">
        <f t="shared" si="108"/>
        <v>0.2722222222222222</v>
      </c>
      <c r="D38" s="211">
        <f t="shared" si="107"/>
        <v>0.28055555555555556</v>
      </c>
      <c r="E38" s="211">
        <f t="shared" si="107"/>
        <v>0.28888888888888892</v>
      </c>
      <c r="F38" s="211">
        <f t="shared" si="95"/>
        <v>0.30555555555555558</v>
      </c>
      <c r="G38" s="211">
        <f t="shared" si="95"/>
        <v>0.32222222222222224</v>
      </c>
      <c r="H38" s="211">
        <f t="shared" si="96"/>
        <v>0.3305555555555556</v>
      </c>
      <c r="I38" s="211">
        <f t="shared" si="96"/>
        <v>0.33888888888888896</v>
      </c>
      <c r="J38" s="211">
        <f t="shared" si="97"/>
        <v>0.35555555555555562</v>
      </c>
      <c r="K38" s="211">
        <f t="shared" si="97"/>
        <v>0.37222222222222229</v>
      </c>
      <c r="L38" s="211">
        <f t="shared" si="98"/>
        <v>0.38055555555555565</v>
      </c>
      <c r="M38" s="211">
        <f t="shared" si="98"/>
        <v>0.38888888888888901</v>
      </c>
      <c r="N38" s="211">
        <f t="shared" si="78"/>
        <v>0.40555555555555567</v>
      </c>
      <c r="O38" s="211">
        <f t="shared" si="78"/>
        <v>0.42222222222222233</v>
      </c>
      <c r="P38" s="211">
        <f t="shared" si="98"/>
        <v>0.43055555555555569</v>
      </c>
      <c r="Q38" s="211">
        <f t="shared" si="98"/>
        <v>0.43888888888888905</v>
      </c>
      <c r="R38" s="211">
        <f t="shared" si="78"/>
        <v>0.45555555555555571</v>
      </c>
      <c r="S38" s="211">
        <f t="shared" si="78"/>
        <v>0.47222222222222238</v>
      </c>
      <c r="T38" s="211">
        <f t="shared" si="98"/>
        <v>0.48055555555555574</v>
      </c>
      <c r="U38" s="211">
        <f t="shared" si="98"/>
        <v>0.48888888888888909</v>
      </c>
      <c r="V38" s="211">
        <f t="shared" si="78"/>
        <v>0.50555555555555576</v>
      </c>
      <c r="W38" s="211">
        <f t="shared" si="78"/>
        <v>0.52222222222222248</v>
      </c>
      <c r="X38" s="211">
        <f t="shared" si="98"/>
        <v>0.53055555555555578</v>
      </c>
      <c r="Y38" s="213">
        <f t="shared" si="98"/>
        <v>0.53888888888888908</v>
      </c>
      <c r="Z38" s="213">
        <f t="shared" si="78"/>
        <v>0.5555555555555558</v>
      </c>
      <c r="AA38" s="213">
        <f t="shared" si="78"/>
        <v>0.57222222222222252</v>
      </c>
      <c r="AB38" s="213">
        <f t="shared" si="87"/>
        <v>0.58055555555555582</v>
      </c>
      <c r="AC38" s="213">
        <f t="shared" si="87"/>
        <v>0.58888888888888913</v>
      </c>
      <c r="AD38" s="211">
        <f t="shared" si="86"/>
        <v>0.60555555555555585</v>
      </c>
      <c r="AE38" s="211">
        <f t="shared" si="86"/>
        <v>0.62222222222222257</v>
      </c>
      <c r="AF38" s="211">
        <f t="shared" si="87"/>
        <v>0.63055555555555587</v>
      </c>
      <c r="AG38" s="211">
        <f t="shared" si="87"/>
        <v>0.63888888888888917</v>
      </c>
      <c r="AH38" s="211">
        <f t="shared" si="86"/>
        <v>0.65555555555555589</v>
      </c>
      <c r="AI38" s="211">
        <f t="shared" si="86"/>
        <v>0.67222222222222261</v>
      </c>
      <c r="AJ38" s="211">
        <f t="shared" si="87"/>
        <v>0.68055555555555591</v>
      </c>
      <c r="AK38" s="211">
        <f t="shared" si="87"/>
        <v>0.68888888888888922</v>
      </c>
      <c r="AL38" s="211">
        <f t="shared" si="99"/>
        <v>0.70555555555555594</v>
      </c>
      <c r="AM38" s="211">
        <f t="shared" si="99"/>
        <v>0.72222222222222265</v>
      </c>
      <c r="AN38" s="211">
        <f t="shared" si="105"/>
        <v>0.73055555555555596</v>
      </c>
      <c r="AO38" s="211">
        <f t="shared" si="105"/>
        <v>0.73888888888888926</v>
      </c>
      <c r="AP38" s="211">
        <f t="shared" si="99"/>
        <v>0.75555555555555598</v>
      </c>
      <c r="AQ38" s="211">
        <f t="shared" si="99"/>
        <v>0.7722222222222227</v>
      </c>
      <c r="AR38" s="211">
        <f t="shared" si="105"/>
        <v>0.780555555555556</v>
      </c>
      <c r="AS38" s="211">
        <f t="shared" si="105"/>
        <v>0.78888888888888931</v>
      </c>
      <c r="AT38" s="211">
        <f t="shared" si="99"/>
        <v>0.80555555555555602</v>
      </c>
      <c r="AU38" s="211">
        <f t="shared" si="99"/>
        <v>0.82222222222222274</v>
      </c>
      <c r="AV38" s="211">
        <f t="shared" si="105"/>
        <v>0.83055555555555605</v>
      </c>
      <c r="AW38" s="211">
        <f t="shared" si="105"/>
        <v>0.83888888888888935</v>
      </c>
      <c r="AX38" s="211"/>
      <c r="AY38" s="211"/>
      <c r="AZ38" s="211"/>
      <c r="BA38" s="211"/>
      <c r="BB38" s="211"/>
      <c r="BC38" s="211"/>
      <c r="BD38" s="211"/>
      <c r="BE38" s="211"/>
      <c r="BF38" s="211"/>
      <c r="BG38" s="214">
        <v>21</v>
      </c>
      <c r="BH38" s="211">
        <f>(Y38-C38)+(AW38-AC38)</f>
        <v>0.51666666666666705</v>
      </c>
      <c r="BI38" s="52">
        <f t="shared" si="101"/>
        <v>12.4</v>
      </c>
      <c r="BJ38" s="215">
        <f t="shared" si="102"/>
        <v>12.780000000000001</v>
      </c>
    </row>
    <row r="39" spans="1:62" s="204" customFormat="1" ht="16.5" thickBot="1">
      <c r="A39" s="218">
        <v>9</v>
      </c>
      <c r="B39" s="219">
        <v>8</v>
      </c>
      <c r="C39" s="220">
        <f t="shared" si="108"/>
        <v>0.27777777777777773</v>
      </c>
      <c r="D39" s="221">
        <f t="shared" si="107"/>
        <v>0.28611111111111109</v>
      </c>
      <c r="E39" s="221">
        <f t="shared" si="107"/>
        <v>0.29444444444444445</v>
      </c>
      <c r="F39" s="221">
        <f t="shared" si="95"/>
        <v>0.31111111111111112</v>
      </c>
      <c r="G39" s="221">
        <f t="shared" si="95"/>
        <v>0.32777777777777778</v>
      </c>
      <c r="H39" s="221">
        <f t="shared" si="96"/>
        <v>0.33611111111111114</v>
      </c>
      <c r="I39" s="221">
        <f t="shared" si="96"/>
        <v>0.3444444444444445</v>
      </c>
      <c r="J39" s="221">
        <f t="shared" si="97"/>
        <v>0.36111111111111116</v>
      </c>
      <c r="K39" s="221">
        <f t="shared" si="97"/>
        <v>0.37777777777777782</v>
      </c>
      <c r="L39" s="221">
        <f t="shared" si="98"/>
        <v>0.38611111111111118</v>
      </c>
      <c r="M39" s="222">
        <f t="shared" si="98"/>
        <v>0.39444444444444454</v>
      </c>
      <c r="N39" s="222">
        <f t="shared" si="78"/>
        <v>0.4111111111111112</v>
      </c>
      <c r="O39" s="222">
        <f t="shared" si="78"/>
        <v>0.42777777777777787</v>
      </c>
      <c r="P39" s="221">
        <f t="shared" si="98"/>
        <v>0.43611111111111123</v>
      </c>
      <c r="Q39" s="221">
        <f t="shared" si="98"/>
        <v>0.44444444444444459</v>
      </c>
      <c r="R39" s="221">
        <f t="shared" si="78"/>
        <v>0.46111111111111125</v>
      </c>
      <c r="S39" s="221">
        <f t="shared" si="78"/>
        <v>0.47777777777777791</v>
      </c>
      <c r="T39" s="221">
        <f t="shared" si="98"/>
        <v>0.48611111111111127</v>
      </c>
      <c r="U39" s="221">
        <f t="shared" si="98"/>
        <v>0.49444444444444463</v>
      </c>
      <c r="V39" s="221">
        <f t="shared" si="78"/>
        <v>0.51111111111111129</v>
      </c>
      <c r="W39" s="221">
        <f t="shared" si="78"/>
        <v>0.52777777777777801</v>
      </c>
      <c r="X39" s="221">
        <f t="shared" si="98"/>
        <v>0.53611111111111132</v>
      </c>
      <c r="Y39" s="221">
        <f t="shared" si="98"/>
        <v>0.54444444444444462</v>
      </c>
      <c r="Z39" s="221">
        <f t="shared" si="78"/>
        <v>0.56111111111111134</v>
      </c>
      <c r="AA39" s="221">
        <f t="shared" si="78"/>
        <v>0.57777777777777806</v>
      </c>
      <c r="AB39" s="221">
        <f t="shared" si="87"/>
        <v>0.58611111111111136</v>
      </c>
      <c r="AC39" s="221">
        <f t="shared" si="87"/>
        <v>0.59444444444444466</v>
      </c>
      <c r="AD39" s="221">
        <f t="shared" si="86"/>
        <v>0.61111111111111138</v>
      </c>
      <c r="AE39" s="221">
        <f t="shared" si="86"/>
        <v>0.6277777777777781</v>
      </c>
      <c r="AF39" s="221">
        <f t="shared" si="87"/>
        <v>0.6361111111111114</v>
      </c>
      <c r="AG39" s="221">
        <f t="shared" si="87"/>
        <v>0.64444444444444471</v>
      </c>
      <c r="AH39" s="221">
        <f t="shared" si="86"/>
        <v>0.66111111111111143</v>
      </c>
      <c r="AI39" s="221">
        <f t="shared" si="86"/>
        <v>0.67777777777777815</v>
      </c>
      <c r="AJ39" s="221">
        <f t="shared" si="87"/>
        <v>0.68611111111111145</v>
      </c>
      <c r="AK39" s="222">
        <f t="shared" si="87"/>
        <v>0.69444444444444475</v>
      </c>
      <c r="AL39" s="222">
        <f t="shared" si="99"/>
        <v>0.71111111111111147</v>
      </c>
      <c r="AM39" s="222">
        <f t="shared" si="99"/>
        <v>0.72777777777777819</v>
      </c>
      <c r="AN39" s="221">
        <f t="shared" si="105"/>
        <v>0.73611111111111149</v>
      </c>
      <c r="AO39" s="221">
        <f t="shared" si="105"/>
        <v>0.7444444444444448</v>
      </c>
      <c r="AP39" s="221">
        <f t="shared" si="99"/>
        <v>0.76111111111111152</v>
      </c>
      <c r="AQ39" s="221">
        <f t="shared" si="99"/>
        <v>0.77777777777777823</v>
      </c>
      <c r="AR39" s="221">
        <f t="shared" si="105"/>
        <v>0.78611111111111154</v>
      </c>
      <c r="AS39" s="221">
        <f t="shared" si="105"/>
        <v>0.79444444444444484</v>
      </c>
      <c r="AT39" s="221">
        <f t="shared" si="99"/>
        <v>0.81111111111111156</v>
      </c>
      <c r="AU39" s="221">
        <f t="shared" si="99"/>
        <v>0.82777777777777828</v>
      </c>
      <c r="AV39" s="221">
        <f t="shared" si="105"/>
        <v>0.83611111111111158</v>
      </c>
      <c r="AW39" s="221">
        <f t="shared" si="105"/>
        <v>0.84444444444444489</v>
      </c>
      <c r="AX39" s="221">
        <f t="shared" ref="AX39:AY39" si="109">AW39+24/1440</f>
        <v>0.8611111111111116</v>
      </c>
      <c r="AY39" s="221">
        <f t="shared" si="109"/>
        <v>0.87777777777777832</v>
      </c>
      <c r="AZ39" s="355">
        <f t="shared" ref="AZ39:BA39" si="110">AY39+12/1440</f>
        <v>0.88611111111111163</v>
      </c>
      <c r="BA39" s="355">
        <f t="shared" si="110"/>
        <v>0.89444444444444493</v>
      </c>
      <c r="BB39" s="355">
        <f t="shared" ref="BB39" si="111">BA39+24/1440</f>
        <v>0.91111111111111165</v>
      </c>
      <c r="BC39" s="221"/>
      <c r="BD39" s="221"/>
      <c r="BE39" s="221"/>
      <c r="BF39" s="221"/>
      <c r="BG39" s="223">
        <v>22</v>
      </c>
      <c r="BH39" s="221">
        <f>(M39-C39)+(AK39-O39)+(BB39-AM39)</f>
        <v>0.5666666666666671</v>
      </c>
      <c r="BI39" s="64">
        <f t="shared" si="101"/>
        <v>13.6</v>
      </c>
      <c r="BJ39" s="224">
        <f t="shared" si="102"/>
        <v>13.98</v>
      </c>
    </row>
    <row r="40" spans="1:62" s="204" customFormat="1" ht="15.75">
      <c r="B40" s="225"/>
      <c r="BG40" s="226">
        <f>SUM(BG31:BG39)</f>
        <v>201</v>
      </c>
      <c r="BH40" s="226"/>
      <c r="BI40" s="227">
        <f>SUM(BI31:BI39)</f>
        <v>118</v>
      </c>
      <c r="BJ40" s="228">
        <f t="shared" si="102"/>
        <v>118.38</v>
      </c>
    </row>
    <row r="41" spans="1:62" s="204" customFormat="1" ht="16.5" thickBot="1">
      <c r="M41" s="203" t="s">
        <v>8</v>
      </c>
      <c r="O41" s="205"/>
      <c r="P41" s="205"/>
      <c r="R41" s="203"/>
      <c r="S41" s="203"/>
      <c r="U41" s="206" t="s">
        <v>75</v>
      </c>
      <c r="V41" s="206"/>
      <c r="W41" s="206"/>
      <c r="X41" s="206"/>
      <c r="Y41" s="207"/>
      <c r="AA41" s="203" t="s">
        <v>4</v>
      </c>
      <c r="AD41" s="202" t="s">
        <v>77</v>
      </c>
      <c r="BG41" s="229"/>
      <c r="BH41" s="229"/>
      <c r="BI41" s="229"/>
    </row>
    <row r="42" spans="1:62" s="204" customFormat="1" ht="15" customHeight="1">
      <c r="A42" s="292" t="s">
        <v>0</v>
      </c>
      <c r="B42" s="303" t="s">
        <v>2</v>
      </c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4"/>
      <c r="AP42" s="294"/>
      <c r="AQ42" s="294"/>
      <c r="AR42" s="294"/>
      <c r="AS42" s="294"/>
      <c r="AT42" s="294"/>
      <c r="AU42" s="294"/>
      <c r="AV42" s="294"/>
      <c r="AW42" s="294"/>
      <c r="AX42" s="294"/>
      <c r="AY42" s="294"/>
      <c r="AZ42" s="294"/>
      <c r="BA42" s="294"/>
      <c r="BB42" s="294"/>
      <c r="BC42" s="294"/>
      <c r="BD42" s="294"/>
      <c r="BE42" s="294"/>
      <c r="BF42" s="245"/>
      <c r="BG42" s="295" t="s">
        <v>5</v>
      </c>
      <c r="BH42" s="297" t="s">
        <v>6</v>
      </c>
      <c r="BI42" s="298"/>
      <c r="BJ42" s="301" t="s">
        <v>7</v>
      </c>
    </row>
    <row r="43" spans="1:62" s="204" customFormat="1" ht="15.75">
      <c r="A43" s="293"/>
      <c r="B43" s="304"/>
      <c r="C43" s="7" t="s">
        <v>1</v>
      </c>
      <c r="D43" s="2" t="s">
        <v>11</v>
      </c>
      <c r="E43" s="7" t="s">
        <v>1</v>
      </c>
      <c r="F43" s="7" t="s">
        <v>12</v>
      </c>
      <c r="G43" s="7" t="s">
        <v>1</v>
      </c>
      <c r="H43" s="2" t="s">
        <v>11</v>
      </c>
      <c r="I43" s="7" t="s">
        <v>1</v>
      </c>
      <c r="J43" s="7" t="s">
        <v>12</v>
      </c>
      <c r="K43" s="7" t="s">
        <v>1</v>
      </c>
      <c r="L43" s="2" t="s">
        <v>11</v>
      </c>
      <c r="M43" s="7" t="s">
        <v>1</v>
      </c>
      <c r="N43" s="7" t="s">
        <v>12</v>
      </c>
      <c r="O43" s="7" t="s">
        <v>1</v>
      </c>
      <c r="P43" s="2" t="s">
        <v>11</v>
      </c>
      <c r="Q43" s="7" t="s">
        <v>1</v>
      </c>
      <c r="R43" s="7" t="s">
        <v>12</v>
      </c>
      <c r="S43" s="7" t="s">
        <v>1</v>
      </c>
      <c r="T43" s="2" t="s">
        <v>11</v>
      </c>
      <c r="U43" s="7" t="s">
        <v>1</v>
      </c>
      <c r="V43" s="7" t="s">
        <v>12</v>
      </c>
      <c r="W43" s="7" t="s">
        <v>1</v>
      </c>
      <c r="X43" s="2" t="s">
        <v>11</v>
      </c>
      <c r="Y43" s="7" t="s">
        <v>1</v>
      </c>
      <c r="Z43" s="7" t="s">
        <v>12</v>
      </c>
      <c r="AA43" s="7" t="s">
        <v>1</v>
      </c>
      <c r="AB43" s="2" t="s">
        <v>11</v>
      </c>
      <c r="AC43" s="7" t="s">
        <v>1</v>
      </c>
      <c r="AD43" s="7" t="s">
        <v>12</v>
      </c>
      <c r="AE43" s="7" t="s">
        <v>1</v>
      </c>
      <c r="AF43" s="2" t="s">
        <v>11</v>
      </c>
      <c r="AG43" s="7" t="s">
        <v>1</v>
      </c>
      <c r="AH43" s="7" t="s">
        <v>12</v>
      </c>
      <c r="AI43" s="7" t="s">
        <v>1</v>
      </c>
      <c r="AJ43" s="2" t="s">
        <v>11</v>
      </c>
      <c r="AK43" s="7" t="s">
        <v>1</v>
      </c>
      <c r="AL43" s="7" t="s">
        <v>12</v>
      </c>
      <c r="AM43" s="7" t="s">
        <v>1</v>
      </c>
      <c r="AN43" s="2" t="s">
        <v>11</v>
      </c>
      <c r="AO43" s="7" t="s">
        <v>1</v>
      </c>
      <c r="AP43" s="7" t="s">
        <v>12</v>
      </c>
      <c r="AQ43" s="7" t="s">
        <v>1</v>
      </c>
      <c r="AR43" s="2" t="s">
        <v>11</v>
      </c>
      <c r="AS43" s="7" t="s">
        <v>1</v>
      </c>
      <c r="AT43" s="7" t="s">
        <v>12</v>
      </c>
      <c r="AU43" s="7" t="s">
        <v>1</v>
      </c>
      <c r="AV43" s="2" t="s">
        <v>11</v>
      </c>
      <c r="AW43" s="7" t="s">
        <v>1</v>
      </c>
      <c r="AX43" s="7" t="s">
        <v>12</v>
      </c>
      <c r="AY43" s="7" t="s">
        <v>1</v>
      </c>
      <c r="AZ43" s="2" t="s">
        <v>11</v>
      </c>
      <c r="BA43" s="7" t="s">
        <v>1</v>
      </c>
      <c r="BB43" s="7" t="s">
        <v>12</v>
      </c>
      <c r="BC43" s="7" t="s">
        <v>1</v>
      </c>
      <c r="BD43" s="2" t="s">
        <v>11</v>
      </c>
      <c r="BE43" s="7" t="s">
        <v>1</v>
      </c>
      <c r="BF43" s="2" t="s">
        <v>12</v>
      </c>
      <c r="BG43" s="296"/>
      <c r="BH43" s="299"/>
      <c r="BI43" s="300"/>
      <c r="BJ43" s="302"/>
    </row>
    <row r="44" spans="1:62" s="204" customFormat="1" ht="15.75">
      <c r="A44" s="208">
        <v>1</v>
      </c>
      <c r="B44" s="209">
        <v>8</v>
      </c>
      <c r="C44" s="212"/>
      <c r="D44" s="211"/>
      <c r="E44" s="212">
        <v>0.25</v>
      </c>
      <c r="F44" s="211">
        <f>E44+24/1440</f>
        <v>0.26666666666666666</v>
      </c>
      <c r="G44" s="211">
        <f>F44+24/1440</f>
        <v>0.28333333333333333</v>
      </c>
      <c r="H44" s="211">
        <f>G44+12/1440</f>
        <v>0.29166666666666669</v>
      </c>
      <c r="I44" s="211">
        <f>H44+12/1440</f>
        <v>0.30000000000000004</v>
      </c>
      <c r="J44" s="211">
        <f>I44+24/1440</f>
        <v>0.31666666666666671</v>
      </c>
      <c r="K44" s="211">
        <f>J44+24/1440</f>
        <v>0.33333333333333337</v>
      </c>
      <c r="L44" s="211">
        <f>K44+12/1440</f>
        <v>0.34166666666666673</v>
      </c>
      <c r="M44" s="213">
        <f>L44+12/1440</f>
        <v>0.35000000000000009</v>
      </c>
      <c r="N44" s="213">
        <f t="shared" ref="N44:O52" si="112">M44+24/1440</f>
        <v>0.36666666666666675</v>
      </c>
      <c r="O44" s="213">
        <f t="shared" si="112"/>
        <v>0.38333333333333341</v>
      </c>
      <c r="P44" s="211">
        <f t="shared" ref="P44:Q52" si="113">O44+12/1440</f>
        <v>0.39166666666666677</v>
      </c>
      <c r="Q44" s="211">
        <f t="shared" si="113"/>
        <v>0.40000000000000013</v>
      </c>
      <c r="R44" s="211">
        <f t="shared" ref="R44:S52" si="114">Q44+24/1440</f>
        <v>0.4166666666666668</v>
      </c>
      <c r="S44" s="211">
        <f t="shared" si="114"/>
        <v>0.43333333333333346</v>
      </c>
      <c r="T44" s="211">
        <f t="shared" ref="T44:U52" si="115">S44+12/1440</f>
        <v>0.44166666666666682</v>
      </c>
      <c r="U44" s="211">
        <f t="shared" si="115"/>
        <v>0.45000000000000018</v>
      </c>
      <c r="V44" s="211">
        <f t="shared" ref="V44:W52" si="116">U44+24/1440</f>
        <v>0.46666666666666684</v>
      </c>
      <c r="W44" s="211">
        <f t="shared" si="116"/>
        <v>0.4833333333333335</v>
      </c>
      <c r="X44" s="211">
        <f t="shared" ref="X44:Y52" si="117">W44+12/1440</f>
        <v>0.49166666666666686</v>
      </c>
      <c r="Y44" s="211">
        <f t="shared" si="117"/>
        <v>0.50000000000000022</v>
      </c>
      <c r="Z44" s="211">
        <f t="shared" ref="Z44:AA52" si="118">Y44+24/1440</f>
        <v>0.51666666666666694</v>
      </c>
      <c r="AA44" s="211">
        <f t="shared" si="118"/>
        <v>0.53333333333333366</v>
      </c>
      <c r="AB44" s="211">
        <f t="shared" ref="AB44:AC52" si="119">AA44+12/1440</f>
        <v>0.54166666666666696</v>
      </c>
      <c r="AC44" s="211">
        <f t="shared" si="119"/>
        <v>0.55000000000000027</v>
      </c>
      <c r="AD44" s="211">
        <f t="shared" ref="AD44:AE52" si="120">AC44+24/1440</f>
        <v>0.56666666666666698</v>
      </c>
      <c r="AE44" s="211">
        <f t="shared" si="120"/>
        <v>0.5833333333333337</v>
      </c>
      <c r="AF44" s="211">
        <f t="shared" ref="AF44:AG52" si="121">AE44+12/1440</f>
        <v>0.59166666666666701</v>
      </c>
      <c r="AG44" s="211">
        <f t="shared" si="121"/>
        <v>0.60000000000000031</v>
      </c>
      <c r="AH44" s="211">
        <f t="shared" ref="AH44:AI52" si="122">AG44+24/1440</f>
        <v>0.61666666666666703</v>
      </c>
      <c r="AI44" s="211">
        <f t="shared" si="122"/>
        <v>0.63333333333333375</v>
      </c>
      <c r="AJ44" s="211">
        <f t="shared" ref="AJ44:AK52" si="123">AI44+12/1440</f>
        <v>0.64166666666666705</v>
      </c>
      <c r="AK44" s="211">
        <f t="shared" si="123"/>
        <v>0.65000000000000036</v>
      </c>
      <c r="AL44" s="211">
        <f>AK44+24/1440</f>
        <v>0.66666666666666707</v>
      </c>
      <c r="AM44" s="211">
        <f>AL44+24/1440</f>
        <v>0.68333333333333379</v>
      </c>
      <c r="AN44" s="211">
        <f>AM44+12/1440</f>
        <v>0.6916666666666671</v>
      </c>
      <c r="AO44" s="211">
        <f>AN44+12/1440</f>
        <v>0.7000000000000004</v>
      </c>
      <c r="AP44" s="211">
        <f>AO44+24/1440</f>
        <v>0.71666666666666712</v>
      </c>
      <c r="AQ44" s="211">
        <f>AP44+24/1440</f>
        <v>0.73333333333333384</v>
      </c>
      <c r="AR44" s="211">
        <f t="shared" ref="AR44:AS52" si="124">AQ44+12/1440</f>
        <v>0.74166666666666714</v>
      </c>
      <c r="AS44" s="211">
        <f t="shared" si="124"/>
        <v>0.75000000000000044</v>
      </c>
      <c r="AT44" s="211">
        <f t="shared" ref="AT44:AU52" si="125">AS44+24/1440</f>
        <v>0.76666666666666716</v>
      </c>
      <c r="AU44" s="211">
        <f t="shared" si="125"/>
        <v>0.78333333333333388</v>
      </c>
      <c r="AV44" s="211">
        <f t="shared" ref="AV44:AW52" si="126">AU44+12/1440</f>
        <v>0.79166666666666718</v>
      </c>
      <c r="AW44" s="213">
        <f t="shared" si="126"/>
        <v>0.80000000000000049</v>
      </c>
      <c r="AX44" s="213">
        <f t="shared" ref="AX44:AY44" si="127">AW44+24/1440</f>
        <v>0.81666666666666721</v>
      </c>
      <c r="AY44" s="213">
        <f t="shared" si="127"/>
        <v>0.83333333333333393</v>
      </c>
      <c r="AZ44" s="211">
        <f t="shared" ref="AZ44:BA44" si="128">AY44+12/1440</f>
        <v>0.84166666666666723</v>
      </c>
      <c r="BA44" s="211">
        <f t="shared" si="128"/>
        <v>0.85000000000000053</v>
      </c>
      <c r="BB44" s="211">
        <f t="shared" ref="BB44:BC44" si="129">BA44+24/1440</f>
        <v>0.86666666666666725</v>
      </c>
      <c r="BC44" s="211">
        <f t="shared" si="129"/>
        <v>0.88333333333333397</v>
      </c>
      <c r="BD44" s="211">
        <f t="shared" ref="BD44:BE44" si="130">BC44+12/1440</f>
        <v>0.89166666666666727</v>
      </c>
      <c r="BE44" s="211">
        <f t="shared" si="130"/>
        <v>0.90000000000000058</v>
      </c>
      <c r="BF44" s="211"/>
      <c r="BG44" s="230">
        <v>24</v>
      </c>
      <c r="BH44" s="211">
        <f>(M44-E44)+(AW44-O44)+(BE44-AY44)</f>
        <v>0.58333333333333381</v>
      </c>
      <c r="BI44" s="52">
        <f>HOUR(BH44)+MINUTE(BH44)/60</f>
        <v>14</v>
      </c>
      <c r="BJ44" s="215">
        <f>BI44+0.38</f>
        <v>14.38</v>
      </c>
    </row>
    <row r="45" spans="1:62" s="204" customFormat="1" ht="15.75">
      <c r="A45" s="208">
        <v>2</v>
      </c>
      <c r="B45" s="209">
        <v>8</v>
      </c>
      <c r="C45" s="212"/>
      <c r="D45" s="211"/>
      <c r="E45" s="212">
        <f>E44+8/1440</f>
        <v>0.25555555555555554</v>
      </c>
      <c r="F45" s="211">
        <f t="shared" ref="F45:G48" si="131">E45+24/1440</f>
        <v>0.2722222222222222</v>
      </c>
      <c r="G45" s="211">
        <f t="shared" si="131"/>
        <v>0.28888888888888886</v>
      </c>
      <c r="H45" s="211">
        <f t="shared" ref="H45:I52" si="132">G45+12/1440</f>
        <v>0.29722222222222222</v>
      </c>
      <c r="I45" s="211">
        <f t="shared" si="132"/>
        <v>0.30555555555555558</v>
      </c>
      <c r="J45" s="211">
        <f t="shared" ref="J45:K52" si="133">I45+24/1440</f>
        <v>0.32222222222222224</v>
      </c>
      <c r="K45" s="211">
        <f t="shared" si="133"/>
        <v>0.33888888888888891</v>
      </c>
      <c r="L45" s="211">
        <f t="shared" ref="L45:M52" si="134">K45+12/1440</f>
        <v>0.34722222222222227</v>
      </c>
      <c r="M45" s="211">
        <f t="shared" si="134"/>
        <v>0.35555555555555562</v>
      </c>
      <c r="N45" s="211">
        <f t="shared" si="112"/>
        <v>0.37222222222222229</v>
      </c>
      <c r="O45" s="211">
        <f t="shared" si="112"/>
        <v>0.38888888888888895</v>
      </c>
      <c r="P45" s="211">
        <f t="shared" si="113"/>
        <v>0.39722222222222231</v>
      </c>
      <c r="Q45" s="213">
        <f t="shared" si="113"/>
        <v>0.40555555555555567</v>
      </c>
      <c r="R45" s="213">
        <f t="shared" si="114"/>
        <v>0.42222222222222233</v>
      </c>
      <c r="S45" s="213">
        <f t="shared" si="114"/>
        <v>0.43888888888888899</v>
      </c>
      <c r="T45" s="211">
        <f t="shared" si="115"/>
        <v>0.44722222222222235</v>
      </c>
      <c r="U45" s="211">
        <f t="shared" si="115"/>
        <v>0.45555555555555571</v>
      </c>
      <c r="V45" s="211">
        <f t="shared" si="116"/>
        <v>0.47222222222222238</v>
      </c>
      <c r="W45" s="211">
        <f t="shared" si="116"/>
        <v>0.48888888888888904</v>
      </c>
      <c r="X45" s="211">
        <f t="shared" si="117"/>
        <v>0.4972222222222224</v>
      </c>
      <c r="Y45" s="211">
        <f t="shared" si="117"/>
        <v>0.50555555555555576</v>
      </c>
      <c r="Z45" s="211">
        <f t="shared" si="118"/>
        <v>0.52222222222222248</v>
      </c>
      <c r="AA45" s="211">
        <f t="shared" si="118"/>
        <v>0.53888888888888919</v>
      </c>
      <c r="AB45" s="211">
        <f t="shared" si="119"/>
        <v>0.5472222222222225</v>
      </c>
      <c r="AC45" s="211">
        <f t="shared" si="119"/>
        <v>0.5555555555555558</v>
      </c>
      <c r="AD45" s="211">
        <f t="shared" si="120"/>
        <v>0.57222222222222252</v>
      </c>
      <c r="AE45" s="211">
        <f t="shared" si="120"/>
        <v>0.58888888888888924</v>
      </c>
      <c r="AF45" s="211">
        <f t="shared" si="121"/>
        <v>0.59722222222222254</v>
      </c>
      <c r="AG45" s="213">
        <f t="shared" si="121"/>
        <v>0.60555555555555585</v>
      </c>
      <c r="AH45" s="213">
        <f t="shared" si="122"/>
        <v>0.62222222222222257</v>
      </c>
      <c r="AI45" s="213">
        <f t="shared" si="122"/>
        <v>0.63888888888888928</v>
      </c>
      <c r="AJ45" s="211">
        <f t="shared" si="123"/>
        <v>0.64722222222222259</v>
      </c>
      <c r="AK45" s="211">
        <f t="shared" si="123"/>
        <v>0.65555555555555589</v>
      </c>
      <c r="AL45" s="211">
        <f t="shared" ref="AL45:AM52" si="135">AK45+24/1440</f>
        <v>0.67222222222222261</v>
      </c>
      <c r="AM45" s="211">
        <f t="shared" si="135"/>
        <v>0.68888888888888933</v>
      </c>
      <c r="AN45" s="211">
        <f t="shared" ref="AN45:AO52" si="136">AM45+12/1440</f>
        <v>0.69722222222222263</v>
      </c>
      <c r="AO45" s="211">
        <f t="shared" si="136"/>
        <v>0.70555555555555594</v>
      </c>
      <c r="AP45" s="211">
        <f t="shared" ref="AP45:AQ52" si="137">AO45+24/1440</f>
        <v>0.72222222222222265</v>
      </c>
      <c r="AQ45" s="211">
        <f t="shared" si="137"/>
        <v>0.73888888888888937</v>
      </c>
      <c r="AR45" s="211">
        <f t="shared" si="124"/>
        <v>0.74722222222222268</v>
      </c>
      <c r="AS45" s="211">
        <f t="shared" si="124"/>
        <v>0.75555555555555598</v>
      </c>
      <c r="AT45" s="211">
        <f t="shared" si="125"/>
        <v>0.7722222222222227</v>
      </c>
      <c r="AU45" s="211">
        <f t="shared" si="125"/>
        <v>0.78888888888888942</v>
      </c>
      <c r="AV45" s="211">
        <f t="shared" si="126"/>
        <v>0.79722222222222272</v>
      </c>
      <c r="AW45" s="211">
        <f t="shared" si="126"/>
        <v>0.80555555555555602</v>
      </c>
      <c r="AX45" s="211"/>
      <c r="AY45" s="211"/>
      <c r="AZ45" s="211"/>
      <c r="BA45" s="211"/>
      <c r="BB45" s="211"/>
      <c r="BC45" s="211"/>
      <c r="BD45" s="211"/>
      <c r="BE45" s="211"/>
      <c r="BF45" s="211"/>
      <c r="BG45" s="230">
        <v>20</v>
      </c>
      <c r="BH45" s="211">
        <f>(Q45-E45)+(AG45-S45)+(AW45-AI45)</f>
        <v>0.48333333333333373</v>
      </c>
      <c r="BI45" s="52">
        <f t="shared" ref="BI45:BI52" si="138">HOUR(BH45)+MINUTE(BH45)/60</f>
        <v>11.6</v>
      </c>
      <c r="BJ45" s="215">
        <f t="shared" ref="BJ45:BJ53" si="139">BI45+0.38</f>
        <v>11.98</v>
      </c>
    </row>
    <row r="46" spans="1:62" s="204" customFormat="1" ht="15.75">
      <c r="A46" s="208">
        <v>3</v>
      </c>
      <c r="B46" s="209">
        <v>8</v>
      </c>
      <c r="C46" s="212"/>
      <c r="D46" s="211"/>
      <c r="E46" s="212">
        <f t="shared" ref="E46:E47" si="140">E45+8/1440</f>
        <v>0.26111111111111107</v>
      </c>
      <c r="F46" s="211">
        <f t="shared" si="131"/>
        <v>0.27777777777777773</v>
      </c>
      <c r="G46" s="211">
        <f t="shared" si="131"/>
        <v>0.2944444444444444</v>
      </c>
      <c r="H46" s="211">
        <f t="shared" si="132"/>
        <v>0.30277777777777776</v>
      </c>
      <c r="I46" s="211">
        <f t="shared" si="132"/>
        <v>0.31111111111111112</v>
      </c>
      <c r="J46" s="211">
        <f t="shared" si="133"/>
        <v>0.32777777777777778</v>
      </c>
      <c r="K46" s="211">
        <f t="shared" si="133"/>
        <v>0.34444444444444444</v>
      </c>
      <c r="L46" s="211">
        <f t="shared" si="134"/>
        <v>0.3527777777777778</v>
      </c>
      <c r="M46" s="211">
        <f t="shared" si="134"/>
        <v>0.36111111111111116</v>
      </c>
      <c r="N46" s="211">
        <f t="shared" si="112"/>
        <v>0.37777777777777782</v>
      </c>
      <c r="O46" s="211">
        <f t="shared" si="112"/>
        <v>0.39444444444444449</v>
      </c>
      <c r="P46" s="211">
        <f t="shared" si="113"/>
        <v>0.40277777777777785</v>
      </c>
      <c r="Q46" s="211">
        <f t="shared" si="113"/>
        <v>0.4111111111111112</v>
      </c>
      <c r="R46" s="211">
        <f t="shared" si="114"/>
        <v>0.42777777777777787</v>
      </c>
      <c r="S46" s="211">
        <f t="shared" si="114"/>
        <v>0.44444444444444453</v>
      </c>
      <c r="T46" s="211">
        <f t="shared" si="115"/>
        <v>0.45277777777777789</v>
      </c>
      <c r="U46" s="213">
        <f t="shared" si="115"/>
        <v>0.46111111111111125</v>
      </c>
      <c r="V46" s="213">
        <f t="shared" si="116"/>
        <v>0.47777777777777791</v>
      </c>
      <c r="W46" s="213">
        <f t="shared" si="116"/>
        <v>0.49444444444444458</v>
      </c>
      <c r="X46" s="211">
        <f t="shared" si="117"/>
        <v>0.50277777777777788</v>
      </c>
      <c r="Y46" s="211">
        <f t="shared" si="117"/>
        <v>0.51111111111111118</v>
      </c>
      <c r="Z46" s="211">
        <f t="shared" si="118"/>
        <v>0.5277777777777779</v>
      </c>
      <c r="AA46" s="211">
        <f t="shared" si="118"/>
        <v>0.54444444444444462</v>
      </c>
      <c r="AB46" s="211">
        <f t="shared" si="119"/>
        <v>0.55277777777777792</v>
      </c>
      <c r="AC46" s="211">
        <f t="shared" si="119"/>
        <v>0.56111111111111123</v>
      </c>
      <c r="AD46" s="211">
        <f t="shared" si="120"/>
        <v>0.57777777777777795</v>
      </c>
      <c r="AE46" s="211">
        <f t="shared" si="120"/>
        <v>0.59444444444444466</v>
      </c>
      <c r="AF46" s="211">
        <f t="shared" si="121"/>
        <v>0.60277777777777797</v>
      </c>
      <c r="AG46" s="211">
        <f t="shared" si="121"/>
        <v>0.61111111111111127</v>
      </c>
      <c r="AH46" s="211">
        <f t="shared" si="122"/>
        <v>0.62777777777777799</v>
      </c>
      <c r="AI46" s="211">
        <f t="shared" si="122"/>
        <v>0.64444444444444471</v>
      </c>
      <c r="AJ46" s="211">
        <f t="shared" si="123"/>
        <v>0.65277777777777801</v>
      </c>
      <c r="AK46" s="213">
        <f t="shared" si="123"/>
        <v>0.66111111111111132</v>
      </c>
      <c r="AL46" s="213">
        <f t="shared" si="135"/>
        <v>0.67777777777777803</v>
      </c>
      <c r="AM46" s="213">
        <f t="shared" si="135"/>
        <v>0.69444444444444475</v>
      </c>
      <c r="AN46" s="211">
        <f t="shared" si="136"/>
        <v>0.70277777777777806</v>
      </c>
      <c r="AO46" s="211">
        <f t="shared" si="136"/>
        <v>0.71111111111111136</v>
      </c>
      <c r="AP46" s="211">
        <f t="shared" si="137"/>
        <v>0.72777777777777808</v>
      </c>
      <c r="AQ46" s="211">
        <f t="shared" si="137"/>
        <v>0.7444444444444448</v>
      </c>
      <c r="AR46" s="211">
        <f t="shared" si="124"/>
        <v>0.7527777777777781</v>
      </c>
      <c r="AS46" s="211">
        <f t="shared" si="124"/>
        <v>0.7611111111111114</v>
      </c>
      <c r="AT46" s="211">
        <f t="shared" si="125"/>
        <v>0.77777777777777812</v>
      </c>
      <c r="AU46" s="211">
        <f t="shared" si="125"/>
        <v>0.79444444444444484</v>
      </c>
      <c r="AV46" s="211">
        <f t="shared" si="126"/>
        <v>0.80277777777777815</v>
      </c>
      <c r="AW46" s="211">
        <f t="shared" si="126"/>
        <v>0.81111111111111145</v>
      </c>
      <c r="AX46" s="211">
        <f t="shared" ref="AX46:AY50" si="141">AW46+24/1440</f>
        <v>0.82777777777777817</v>
      </c>
      <c r="AY46" s="211">
        <f t="shared" si="141"/>
        <v>0.84444444444444489</v>
      </c>
      <c r="AZ46" s="211">
        <f t="shared" ref="AZ46:BA46" si="142">AY46+12/1440</f>
        <v>0.85277777777777819</v>
      </c>
      <c r="BA46" s="211">
        <f t="shared" si="142"/>
        <v>0.86111111111111149</v>
      </c>
      <c r="BB46" s="211"/>
      <c r="BC46" s="211"/>
      <c r="BD46" s="211"/>
      <c r="BE46" s="211"/>
      <c r="BF46" s="211"/>
      <c r="BG46" s="230">
        <v>22</v>
      </c>
      <c r="BH46" s="211">
        <f>(U46-E46)+(AK46-W46)+(BA46-AM46)</f>
        <v>0.53333333333333366</v>
      </c>
      <c r="BI46" s="52">
        <f t="shared" si="138"/>
        <v>12.8</v>
      </c>
      <c r="BJ46" s="215">
        <f t="shared" si="139"/>
        <v>13.180000000000001</v>
      </c>
    </row>
    <row r="47" spans="1:62" s="204" customFormat="1" ht="15.75">
      <c r="A47" s="208">
        <v>4</v>
      </c>
      <c r="B47" s="209">
        <v>8</v>
      </c>
      <c r="C47" s="212"/>
      <c r="D47" s="211"/>
      <c r="E47" s="212">
        <f t="shared" si="140"/>
        <v>0.26666666666666661</v>
      </c>
      <c r="F47" s="211">
        <f t="shared" si="131"/>
        <v>0.28333333333333327</v>
      </c>
      <c r="G47" s="211">
        <f t="shared" si="131"/>
        <v>0.29999999999999993</v>
      </c>
      <c r="H47" s="211">
        <f t="shared" si="132"/>
        <v>0.30833333333333329</v>
      </c>
      <c r="I47" s="211">
        <f t="shared" si="132"/>
        <v>0.31666666666666665</v>
      </c>
      <c r="J47" s="211">
        <f t="shared" si="133"/>
        <v>0.33333333333333331</v>
      </c>
      <c r="K47" s="211">
        <f t="shared" si="133"/>
        <v>0.35</v>
      </c>
      <c r="L47" s="211">
        <f t="shared" si="134"/>
        <v>0.35833333333333334</v>
      </c>
      <c r="M47" s="213">
        <f t="shared" si="134"/>
        <v>0.3666666666666667</v>
      </c>
      <c r="N47" s="213">
        <f t="shared" si="112"/>
        <v>0.38333333333333336</v>
      </c>
      <c r="O47" s="213">
        <f t="shared" si="112"/>
        <v>0.4</v>
      </c>
      <c r="P47" s="211">
        <f t="shared" si="113"/>
        <v>0.40833333333333338</v>
      </c>
      <c r="Q47" s="211">
        <f t="shared" si="113"/>
        <v>0.41666666666666674</v>
      </c>
      <c r="R47" s="211">
        <f t="shared" si="114"/>
        <v>0.4333333333333334</v>
      </c>
      <c r="S47" s="211">
        <f t="shared" si="114"/>
        <v>0.45000000000000007</v>
      </c>
      <c r="T47" s="211">
        <f t="shared" si="115"/>
        <v>0.45833333333333343</v>
      </c>
      <c r="U47" s="211">
        <f t="shared" si="115"/>
        <v>0.46666666666666679</v>
      </c>
      <c r="V47" s="211">
        <f t="shared" si="116"/>
        <v>0.48333333333333345</v>
      </c>
      <c r="W47" s="211">
        <f t="shared" si="116"/>
        <v>0.50000000000000011</v>
      </c>
      <c r="X47" s="211">
        <f t="shared" si="117"/>
        <v>0.50833333333333341</v>
      </c>
      <c r="Y47" s="211">
        <f t="shared" si="117"/>
        <v>0.51666666666666672</v>
      </c>
      <c r="Z47" s="211">
        <f t="shared" si="118"/>
        <v>0.53333333333333344</v>
      </c>
      <c r="AA47" s="211">
        <f t="shared" si="118"/>
        <v>0.55000000000000016</v>
      </c>
      <c r="AB47" s="211">
        <f t="shared" si="119"/>
        <v>0.55833333333333346</v>
      </c>
      <c r="AC47" s="213">
        <f t="shared" si="119"/>
        <v>0.56666666666666676</v>
      </c>
      <c r="AD47" s="213">
        <f t="shared" si="120"/>
        <v>0.58333333333333348</v>
      </c>
      <c r="AE47" s="213">
        <f t="shared" si="120"/>
        <v>0.6000000000000002</v>
      </c>
      <c r="AF47" s="211">
        <f t="shared" si="121"/>
        <v>0.6083333333333335</v>
      </c>
      <c r="AG47" s="211">
        <f t="shared" si="121"/>
        <v>0.61666666666666681</v>
      </c>
      <c r="AH47" s="211">
        <f t="shared" si="122"/>
        <v>0.63333333333333353</v>
      </c>
      <c r="AI47" s="211">
        <f t="shared" si="122"/>
        <v>0.65000000000000024</v>
      </c>
      <c r="AJ47" s="211">
        <f t="shared" si="123"/>
        <v>0.65833333333333355</v>
      </c>
      <c r="AK47" s="211">
        <f t="shared" si="123"/>
        <v>0.66666666666666685</v>
      </c>
      <c r="AL47" s="211">
        <f t="shared" si="135"/>
        <v>0.68333333333333357</v>
      </c>
      <c r="AM47" s="211">
        <f t="shared" si="135"/>
        <v>0.70000000000000029</v>
      </c>
      <c r="AN47" s="211">
        <f t="shared" si="136"/>
        <v>0.70833333333333359</v>
      </c>
      <c r="AO47" s="211">
        <f t="shared" si="136"/>
        <v>0.7166666666666669</v>
      </c>
      <c r="AP47" s="211">
        <f t="shared" si="137"/>
        <v>0.73333333333333361</v>
      </c>
      <c r="AQ47" s="211">
        <f t="shared" si="137"/>
        <v>0.75000000000000033</v>
      </c>
      <c r="AR47" s="211">
        <f t="shared" si="124"/>
        <v>0.75833333333333364</v>
      </c>
      <c r="AS47" s="211">
        <f t="shared" si="124"/>
        <v>0.76666666666666694</v>
      </c>
      <c r="AT47" s="211">
        <f t="shared" si="125"/>
        <v>0.78333333333333366</v>
      </c>
      <c r="AU47" s="211">
        <f t="shared" si="125"/>
        <v>0.80000000000000038</v>
      </c>
      <c r="AV47" s="211">
        <f t="shared" si="126"/>
        <v>0.80833333333333368</v>
      </c>
      <c r="AW47" s="211">
        <f t="shared" si="126"/>
        <v>0.81666666666666698</v>
      </c>
      <c r="AX47" s="211">
        <f t="shared" si="141"/>
        <v>0.8333333333333337</v>
      </c>
      <c r="AY47" s="211"/>
      <c r="AZ47" s="211"/>
      <c r="BA47" s="211"/>
      <c r="BB47" s="211"/>
      <c r="BC47" s="211"/>
      <c r="BD47" s="211"/>
      <c r="BE47" s="211"/>
      <c r="BF47" s="211"/>
      <c r="BG47" s="230">
        <v>20</v>
      </c>
      <c r="BH47" s="211">
        <f>(M47-E47)+(AC47-O47)+(AX47-AE47)</f>
        <v>0.50000000000000033</v>
      </c>
      <c r="BI47" s="52">
        <f t="shared" si="138"/>
        <v>12</v>
      </c>
      <c r="BJ47" s="215">
        <f t="shared" si="139"/>
        <v>12.38</v>
      </c>
    </row>
    <row r="48" spans="1:62" s="204" customFormat="1" ht="15.75">
      <c r="A48" s="216">
        <v>5</v>
      </c>
      <c r="B48" s="209">
        <v>8</v>
      </c>
      <c r="C48" s="212">
        <v>0.25555555555555559</v>
      </c>
      <c r="D48" s="211">
        <f>C48+12/1440</f>
        <v>0.26388888888888895</v>
      </c>
      <c r="E48" s="211">
        <f>D48+12/1440</f>
        <v>0.27222222222222231</v>
      </c>
      <c r="F48" s="211">
        <f t="shared" si="131"/>
        <v>0.28888888888888897</v>
      </c>
      <c r="G48" s="211">
        <f t="shared" si="131"/>
        <v>0.30555555555555564</v>
      </c>
      <c r="H48" s="211">
        <f t="shared" si="132"/>
        <v>0.31388888888888899</v>
      </c>
      <c r="I48" s="211">
        <f t="shared" si="132"/>
        <v>0.32222222222222235</v>
      </c>
      <c r="J48" s="211">
        <f t="shared" si="133"/>
        <v>0.33888888888888902</v>
      </c>
      <c r="K48" s="211">
        <f t="shared" si="133"/>
        <v>0.35555555555555568</v>
      </c>
      <c r="L48" s="211">
        <f t="shared" si="134"/>
        <v>0.36388888888888904</v>
      </c>
      <c r="M48" s="211">
        <f t="shared" si="134"/>
        <v>0.3722222222222224</v>
      </c>
      <c r="N48" s="211">
        <f t="shared" si="112"/>
        <v>0.38888888888888906</v>
      </c>
      <c r="O48" s="211">
        <f t="shared" si="112"/>
        <v>0.40555555555555572</v>
      </c>
      <c r="P48" s="211">
        <f t="shared" si="113"/>
        <v>0.41388888888888908</v>
      </c>
      <c r="Q48" s="213">
        <f t="shared" si="113"/>
        <v>0.42222222222222244</v>
      </c>
      <c r="R48" s="213">
        <f t="shared" si="114"/>
        <v>0.43888888888888911</v>
      </c>
      <c r="S48" s="213">
        <f t="shared" si="114"/>
        <v>0.45555555555555577</v>
      </c>
      <c r="T48" s="211">
        <f t="shared" si="115"/>
        <v>0.46388888888888913</v>
      </c>
      <c r="U48" s="211">
        <f t="shared" si="115"/>
        <v>0.47222222222222249</v>
      </c>
      <c r="V48" s="211">
        <f t="shared" si="116"/>
        <v>0.48888888888888915</v>
      </c>
      <c r="W48" s="211">
        <f t="shared" si="116"/>
        <v>0.50555555555555587</v>
      </c>
      <c r="X48" s="211">
        <f t="shared" si="117"/>
        <v>0.51388888888888917</v>
      </c>
      <c r="Y48" s="211">
        <f t="shared" si="117"/>
        <v>0.52222222222222248</v>
      </c>
      <c r="Z48" s="211">
        <f t="shared" si="118"/>
        <v>0.53888888888888919</v>
      </c>
      <c r="AA48" s="211">
        <f t="shared" si="118"/>
        <v>0.55555555555555591</v>
      </c>
      <c r="AB48" s="211">
        <f t="shared" si="119"/>
        <v>0.56388888888888922</v>
      </c>
      <c r="AC48" s="211">
        <f t="shared" si="119"/>
        <v>0.57222222222222252</v>
      </c>
      <c r="AD48" s="211">
        <f t="shared" si="120"/>
        <v>0.58888888888888924</v>
      </c>
      <c r="AE48" s="211">
        <f t="shared" si="120"/>
        <v>0.60555555555555596</v>
      </c>
      <c r="AF48" s="211">
        <f t="shared" si="121"/>
        <v>0.61388888888888926</v>
      </c>
      <c r="AG48" s="211">
        <f t="shared" si="121"/>
        <v>0.62222222222222257</v>
      </c>
      <c r="AH48" s="211">
        <f t="shared" si="122"/>
        <v>0.63888888888888928</v>
      </c>
      <c r="AI48" s="211">
        <f t="shared" si="122"/>
        <v>0.655555555555556</v>
      </c>
      <c r="AJ48" s="211">
        <f t="shared" si="123"/>
        <v>0.66388888888888931</v>
      </c>
      <c r="AK48" s="213">
        <f t="shared" si="123"/>
        <v>0.67222222222222261</v>
      </c>
      <c r="AL48" s="213">
        <f t="shared" si="135"/>
        <v>0.68888888888888933</v>
      </c>
      <c r="AM48" s="213">
        <f t="shared" si="135"/>
        <v>0.70555555555555605</v>
      </c>
      <c r="AN48" s="211">
        <f t="shared" si="136"/>
        <v>0.71388888888888935</v>
      </c>
      <c r="AO48" s="211">
        <f t="shared" si="136"/>
        <v>0.72222222222222265</v>
      </c>
      <c r="AP48" s="211">
        <f t="shared" si="137"/>
        <v>0.73888888888888937</v>
      </c>
      <c r="AQ48" s="211">
        <f t="shared" si="137"/>
        <v>0.75555555555555609</v>
      </c>
      <c r="AR48" s="211">
        <f t="shared" si="124"/>
        <v>0.76388888888888939</v>
      </c>
      <c r="AS48" s="211">
        <f t="shared" si="124"/>
        <v>0.7722222222222227</v>
      </c>
      <c r="AT48" s="211">
        <f t="shared" si="125"/>
        <v>0.78888888888888942</v>
      </c>
      <c r="AU48" s="211">
        <f t="shared" si="125"/>
        <v>0.80555555555555614</v>
      </c>
      <c r="AV48" s="211">
        <f t="shared" si="126"/>
        <v>0.81388888888888944</v>
      </c>
      <c r="AW48" s="211">
        <f t="shared" si="126"/>
        <v>0.82222222222222274</v>
      </c>
      <c r="AX48" s="211">
        <f t="shared" si="141"/>
        <v>0.83888888888888946</v>
      </c>
      <c r="AY48" s="211">
        <f t="shared" si="141"/>
        <v>0.85555555555555618</v>
      </c>
      <c r="AZ48" s="211">
        <f t="shared" ref="AZ48:BA48" si="143">AY48+12/1440</f>
        <v>0.86388888888888948</v>
      </c>
      <c r="BA48" s="211">
        <f t="shared" si="143"/>
        <v>0.87222222222222279</v>
      </c>
      <c r="BB48" s="211">
        <f t="shared" ref="BB48:BC48" si="144">BA48+24/1440</f>
        <v>0.88888888888888951</v>
      </c>
      <c r="BC48" s="211">
        <f t="shared" si="144"/>
        <v>0.90555555555555622</v>
      </c>
      <c r="BD48" s="211">
        <f t="shared" ref="BD48:BE48" si="145">BC48+12/1440</f>
        <v>0.91388888888888953</v>
      </c>
      <c r="BE48" s="211">
        <f t="shared" si="145"/>
        <v>0.92222222222222283</v>
      </c>
      <c r="BF48" s="211">
        <f t="shared" ref="BF48" si="146">BE48+24/1440</f>
        <v>0.93888888888888955</v>
      </c>
      <c r="BG48" s="230">
        <v>25</v>
      </c>
      <c r="BH48" s="211">
        <f>(Q48-C48)+(AK48-S48)+(BF48-AM48)</f>
        <v>0.61666666666666714</v>
      </c>
      <c r="BI48" s="52">
        <f t="shared" si="138"/>
        <v>14.8</v>
      </c>
      <c r="BJ48" s="215">
        <f t="shared" si="139"/>
        <v>15.180000000000001</v>
      </c>
    </row>
    <row r="49" spans="1:62" s="204" customFormat="1" ht="15.75">
      <c r="A49" s="216" t="s">
        <v>17</v>
      </c>
      <c r="B49" s="209">
        <v>8</v>
      </c>
      <c r="C49" s="212"/>
      <c r="D49" s="211"/>
      <c r="E49" s="211"/>
      <c r="F49" s="211"/>
      <c r="G49" s="211">
        <f>G48+8/1440</f>
        <v>0.31111111111111117</v>
      </c>
      <c r="H49" s="211">
        <f t="shared" si="132"/>
        <v>0.31944444444444453</v>
      </c>
      <c r="I49" s="211">
        <f t="shared" si="132"/>
        <v>0.32777777777777789</v>
      </c>
      <c r="J49" s="211">
        <f t="shared" si="133"/>
        <v>0.34444444444444455</v>
      </c>
      <c r="K49" s="211">
        <f t="shared" si="133"/>
        <v>0.36111111111111122</v>
      </c>
      <c r="L49" s="211">
        <f t="shared" si="134"/>
        <v>0.36944444444444458</v>
      </c>
      <c r="M49" s="211">
        <f t="shared" si="134"/>
        <v>0.37777777777777793</v>
      </c>
      <c r="N49" s="211">
        <f t="shared" si="112"/>
        <v>0.3944444444444446</v>
      </c>
      <c r="O49" s="211">
        <f t="shared" si="112"/>
        <v>0.41111111111111126</v>
      </c>
      <c r="P49" s="211">
        <f t="shared" si="113"/>
        <v>0.41944444444444462</v>
      </c>
      <c r="Q49" s="211">
        <f t="shared" si="113"/>
        <v>0.42777777777777798</v>
      </c>
      <c r="R49" s="211">
        <f t="shared" si="114"/>
        <v>0.44444444444444464</v>
      </c>
      <c r="S49" s="211">
        <f t="shared" si="114"/>
        <v>0.4611111111111113</v>
      </c>
      <c r="T49" s="211">
        <f t="shared" si="115"/>
        <v>0.46944444444444466</v>
      </c>
      <c r="U49" s="213">
        <f t="shared" si="115"/>
        <v>0.47777777777777802</v>
      </c>
      <c r="V49" s="213">
        <f t="shared" si="116"/>
        <v>0.49444444444444469</v>
      </c>
      <c r="W49" s="213">
        <f t="shared" si="116"/>
        <v>0.5111111111111114</v>
      </c>
      <c r="X49" s="211">
        <f t="shared" si="117"/>
        <v>0.51944444444444471</v>
      </c>
      <c r="Y49" s="211">
        <f t="shared" si="117"/>
        <v>0.52777777777777801</v>
      </c>
      <c r="Z49" s="211">
        <f t="shared" si="118"/>
        <v>0.54444444444444473</v>
      </c>
      <c r="AA49" s="211">
        <f t="shared" si="118"/>
        <v>0.56111111111111145</v>
      </c>
      <c r="AB49" s="211">
        <f t="shared" si="119"/>
        <v>0.56944444444444475</v>
      </c>
      <c r="AC49" s="211">
        <f t="shared" si="119"/>
        <v>0.57777777777777806</v>
      </c>
      <c r="AD49" s="211">
        <f t="shared" si="120"/>
        <v>0.59444444444444478</v>
      </c>
      <c r="AE49" s="211">
        <f t="shared" si="120"/>
        <v>0.61111111111111149</v>
      </c>
      <c r="AF49" s="211">
        <f t="shared" si="121"/>
        <v>0.6194444444444448</v>
      </c>
      <c r="AG49" s="211">
        <f t="shared" si="121"/>
        <v>0.6277777777777781</v>
      </c>
      <c r="AH49" s="211">
        <f t="shared" si="122"/>
        <v>0.64444444444444482</v>
      </c>
      <c r="AI49" s="211">
        <f t="shared" si="122"/>
        <v>0.66111111111111154</v>
      </c>
      <c r="AJ49" s="211">
        <f t="shared" si="123"/>
        <v>0.66944444444444484</v>
      </c>
      <c r="AK49" s="213">
        <f t="shared" si="123"/>
        <v>0.67777777777777815</v>
      </c>
      <c r="AL49" s="213">
        <f t="shared" si="135"/>
        <v>0.69444444444444486</v>
      </c>
      <c r="AM49" s="213">
        <f t="shared" si="135"/>
        <v>0.71111111111111158</v>
      </c>
      <c r="AN49" s="211">
        <f t="shared" si="136"/>
        <v>0.71944444444444489</v>
      </c>
      <c r="AO49" s="211">
        <f t="shared" si="136"/>
        <v>0.72777777777777819</v>
      </c>
      <c r="AP49" s="211">
        <f t="shared" si="137"/>
        <v>0.74444444444444491</v>
      </c>
      <c r="AQ49" s="211">
        <f t="shared" si="137"/>
        <v>0.76111111111111163</v>
      </c>
      <c r="AR49" s="211">
        <f t="shared" si="124"/>
        <v>0.76944444444444493</v>
      </c>
      <c r="AS49" s="211">
        <f t="shared" si="124"/>
        <v>0.77777777777777823</v>
      </c>
      <c r="AT49" s="211">
        <f t="shared" si="125"/>
        <v>0.79444444444444495</v>
      </c>
      <c r="AU49" s="211">
        <f t="shared" si="125"/>
        <v>0.81111111111111167</v>
      </c>
      <c r="AV49" s="211">
        <f t="shared" si="126"/>
        <v>0.81944444444444497</v>
      </c>
      <c r="AW49" s="211">
        <f t="shared" si="126"/>
        <v>0.82777777777777828</v>
      </c>
      <c r="AX49" s="211">
        <f t="shared" si="141"/>
        <v>0.844444444444445</v>
      </c>
      <c r="AY49" s="211">
        <f t="shared" si="141"/>
        <v>0.86111111111111172</v>
      </c>
      <c r="AZ49" s="211"/>
      <c r="BA49" s="211"/>
      <c r="BB49" s="211"/>
      <c r="BC49" s="211"/>
      <c r="BD49" s="211"/>
      <c r="BE49" s="211"/>
      <c r="BF49" s="211"/>
      <c r="BG49" s="353">
        <v>20</v>
      </c>
      <c r="BH49" s="211">
        <f>(U49-G49)+(AK49-W49)+(AY49-AM49)</f>
        <v>0.48333333333333373</v>
      </c>
      <c r="BI49" s="52">
        <f t="shared" si="138"/>
        <v>11.6</v>
      </c>
      <c r="BJ49" s="215">
        <f t="shared" si="139"/>
        <v>11.98</v>
      </c>
    </row>
    <row r="50" spans="1:62" s="204" customFormat="1" ht="15.75">
      <c r="A50" s="208">
        <v>7</v>
      </c>
      <c r="B50" s="209">
        <v>8</v>
      </c>
      <c r="C50" s="212">
        <f>C48+16/1440</f>
        <v>0.26666666666666672</v>
      </c>
      <c r="D50" s="211">
        <f t="shared" ref="D50:E52" si="147">C50+12/1440</f>
        <v>0.27500000000000008</v>
      </c>
      <c r="E50" s="211">
        <f t="shared" si="147"/>
        <v>0.28333333333333344</v>
      </c>
      <c r="F50" s="211">
        <f t="shared" ref="F50:G52" si="148">E50+24/1440</f>
        <v>0.3000000000000001</v>
      </c>
      <c r="G50" s="211">
        <f t="shared" si="148"/>
        <v>0.31666666666666676</v>
      </c>
      <c r="H50" s="211">
        <f t="shared" si="132"/>
        <v>0.32500000000000012</v>
      </c>
      <c r="I50" s="211">
        <f t="shared" si="132"/>
        <v>0.33333333333333348</v>
      </c>
      <c r="J50" s="211">
        <f t="shared" si="133"/>
        <v>0.35000000000000014</v>
      </c>
      <c r="K50" s="211">
        <f t="shared" si="133"/>
        <v>0.36666666666666681</v>
      </c>
      <c r="L50" s="211">
        <f t="shared" si="134"/>
        <v>0.37500000000000017</v>
      </c>
      <c r="M50" s="211">
        <f t="shared" si="134"/>
        <v>0.38333333333333353</v>
      </c>
      <c r="N50" s="211">
        <f t="shared" si="112"/>
        <v>0.40000000000000019</v>
      </c>
      <c r="O50" s="211">
        <f t="shared" si="112"/>
        <v>0.41666666666666685</v>
      </c>
      <c r="P50" s="211">
        <f t="shared" si="113"/>
        <v>0.42500000000000021</v>
      </c>
      <c r="Q50" s="213">
        <f t="shared" si="113"/>
        <v>0.43333333333333357</v>
      </c>
      <c r="R50" s="213">
        <f t="shared" si="114"/>
        <v>0.45000000000000023</v>
      </c>
      <c r="S50" s="213">
        <f t="shared" si="114"/>
        <v>0.4666666666666669</v>
      </c>
      <c r="T50" s="211">
        <f t="shared" si="115"/>
        <v>0.47500000000000026</v>
      </c>
      <c r="U50" s="211">
        <f t="shared" si="115"/>
        <v>0.48333333333333361</v>
      </c>
      <c r="V50" s="211">
        <f t="shared" si="116"/>
        <v>0.50000000000000033</v>
      </c>
      <c r="W50" s="211">
        <f t="shared" si="116"/>
        <v>0.51666666666666705</v>
      </c>
      <c r="X50" s="211">
        <f t="shared" si="117"/>
        <v>0.52500000000000036</v>
      </c>
      <c r="Y50" s="211">
        <f t="shared" si="117"/>
        <v>0.53333333333333366</v>
      </c>
      <c r="Z50" s="211">
        <f t="shared" si="118"/>
        <v>0.55000000000000038</v>
      </c>
      <c r="AA50" s="211">
        <f t="shared" si="118"/>
        <v>0.5666666666666671</v>
      </c>
      <c r="AB50" s="211">
        <f t="shared" si="119"/>
        <v>0.5750000000000004</v>
      </c>
      <c r="AC50" s="211">
        <f t="shared" si="119"/>
        <v>0.5833333333333337</v>
      </c>
      <c r="AD50" s="211">
        <f t="shared" si="120"/>
        <v>0.60000000000000042</v>
      </c>
      <c r="AE50" s="211">
        <f t="shared" si="120"/>
        <v>0.61666666666666714</v>
      </c>
      <c r="AF50" s="211">
        <f t="shared" si="121"/>
        <v>0.62500000000000044</v>
      </c>
      <c r="AG50" s="211">
        <f t="shared" si="121"/>
        <v>0.63333333333333375</v>
      </c>
      <c r="AH50" s="211">
        <f t="shared" si="122"/>
        <v>0.65000000000000047</v>
      </c>
      <c r="AI50" s="211">
        <f t="shared" si="122"/>
        <v>0.66666666666666718</v>
      </c>
      <c r="AJ50" s="211">
        <f t="shared" si="123"/>
        <v>0.67500000000000049</v>
      </c>
      <c r="AK50" s="211">
        <f t="shared" si="123"/>
        <v>0.68333333333333379</v>
      </c>
      <c r="AL50" s="211">
        <f t="shared" si="135"/>
        <v>0.70000000000000051</v>
      </c>
      <c r="AM50" s="211">
        <f t="shared" si="135"/>
        <v>0.71666666666666723</v>
      </c>
      <c r="AN50" s="211">
        <f t="shared" si="136"/>
        <v>0.72500000000000053</v>
      </c>
      <c r="AO50" s="213">
        <f t="shared" si="136"/>
        <v>0.73333333333333384</v>
      </c>
      <c r="AP50" s="213">
        <f t="shared" si="137"/>
        <v>0.75000000000000056</v>
      </c>
      <c r="AQ50" s="213">
        <f t="shared" si="137"/>
        <v>0.76666666666666727</v>
      </c>
      <c r="AR50" s="211">
        <f t="shared" si="124"/>
        <v>0.77500000000000058</v>
      </c>
      <c r="AS50" s="211">
        <f t="shared" si="124"/>
        <v>0.78333333333333388</v>
      </c>
      <c r="AT50" s="211">
        <f t="shared" si="125"/>
        <v>0.8000000000000006</v>
      </c>
      <c r="AU50" s="211">
        <f t="shared" si="125"/>
        <v>0.81666666666666732</v>
      </c>
      <c r="AV50" s="211">
        <f t="shared" si="126"/>
        <v>0.82500000000000062</v>
      </c>
      <c r="AW50" s="211">
        <f t="shared" si="126"/>
        <v>0.83333333333333393</v>
      </c>
      <c r="AX50" s="211">
        <f t="shared" si="141"/>
        <v>0.85000000000000064</v>
      </c>
      <c r="AY50" s="211">
        <f t="shared" si="141"/>
        <v>0.86666666666666736</v>
      </c>
      <c r="AZ50" s="211">
        <f t="shared" ref="AZ50:BA50" si="149">AY50+12/1440</f>
        <v>0.87500000000000067</v>
      </c>
      <c r="BA50" s="211">
        <f t="shared" si="149"/>
        <v>0.88333333333333397</v>
      </c>
      <c r="BB50" s="211"/>
      <c r="BC50" s="211"/>
      <c r="BD50" s="211"/>
      <c r="BE50" s="211"/>
      <c r="BF50" s="211"/>
      <c r="BG50" s="230">
        <v>23</v>
      </c>
      <c r="BH50" s="211">
        <f>(Q50-C50)+(AO50-S50)+(BA50-AQ50)</f>
        <v>0.55000000000000049</v>
      </c>
      <c r="BI50" s="52">
        <f t="shared" si="138"/>
        <v>13.2</v>
      </c>
      <c r="BJ50" s="215">
        <f t="shared" si="139"/>
        <v>13.58</v>
      </c>
    </row>
    <row r="51" spans="1:62" s="204" customFormat="1" ht="15.75">
      <c r="A51" s="208">
        <v>8</v>
      </c>
      <c r="B51" s="209">
        <v>8</v>
      </c>
      <c r="C51" s="212">
        <f t="shared" ref="C51:C52" si="150">C50+8/1440</f>
        <v>0.27222222222222225</v>
      </c>
      <c r="D51" s="211">
        <f t="shared" si="147"/>
        <v>0.28055555555555561</v>
      </c>
      <c r="E51" s="211">
        <f t="shared" si="147"/>
        <v>0.28888888888888897</v>
      </c>
      <c r="F51" s="211">
        <f t="shared" si="148"/>
        <v>0.30555555555555564</v>
      </c>
      <c r="G51" s="211">
        <f t="shared" si="148"/>
        <v>0.3222222222222223</v>
      </c>
      <c r="H51" s="211">
        <f t="shared" si="132"/>
        <v>0.33055555555555566</v>
      </c>
      <c r="I51" s="211">
        <f t="shared" si="132"/>
        <v>0.33888888888888902</v>
      </c>
      <c r="J51" s="211">
        <f t="shared" si="133"/>
        <v>0.35555555555555568</v>
      </c>
      <c r="K51" s="211">
        <f t="shared" si="133"/>
        <v>0.37222222222222234</v>
      </c>
      <c r="L51" s="211">
        <f t="shared" si="134"/>
        <v>0.3805555555555557</v>
      </c>
      <c r="M51" s="211">
        <f t="shared" si="134"/>
        <v>0.38888888888888906</v>
      </c>
      <c r="N51" s="211">
        <f t="shared" si="112"/>
        <v>0.40555555555555572</v>
      </c>
      <c r="O51" s="211">
        <f t="shared" si="112"/>
        <v>0.42222222222222239</v>
      </c>
      <c r="P51" s="211">
        <f t="shared" si="113"/>
        <v>0.43055555555555575</v>
      </c>
      <c r="Q51" s="211">
        <f t="shared" si="113"/>
        <v>0.43888888888888911</v>
      </c>
      <c r="R51" s="211">
        <f t="shared" si="114"/>
        <v>0.45555555555555577</v>
      </c>
      <c r="S51" s="211">
        <f t="shared" si="114"/>
        <v>0.47222222222222243</v>
      </c>
      <c r="T51" s="211">
        <f t="shared" si="115"/>
        <v>0.48055555555555579</v>
      </c>
      <c r="U51" s="211">
        <f t="shared" si="115"/>
        <v>0.48888888888888915</v>
      </c>
      <c r="V51" s="211">
        <f t="shared" si="116"/>
        <v>0.50555555555555587</v>
      </c>
      <c r="W51" s="211">
        <f t="shared" si="116"/>
        <v>0.52222222222222259</v>
      </c>
      <c r="X51" s="211">
        <f t="shared" si="117"/>
        <v>0.53055555555555589</v>
      </c>
      <c r="Y51" s="213">
        <f t="shared" si="117"/>
        <v>0.53888888888888919</v>
      </c>
      <c r="Z51" s="213">
        <f t="shared" si="118"/>
        <v>0.55555555555555591</v>
      </c>
      <c r="AA51" s="213">
        <f t="shared" si="118"/>
        <v>0.57222222222222263</v>
      </c>
      <c r="AB51" s="213">
        <f t="shared" si="119"/>
        <v>0.58055555555555594</v>
      </c>
      <c r="AC51" s="213">
        <f t="shared" si="119"/>
        <v>0.58888888888888924</v>
      </c>
      <c r="AD51" s="211">
        <f t="shared" si="120"/>
        <v>0.60555555555555596</v>
      </c>
      <c r="AE51" s="211">
        <f t="shared" si="120"/>
        <v>0.62222222222222268</v>
      </c>
      <c r="AF51" s="211">
        <f t="shared" si="121"/>
        <v>0.63055555555555598</v>
      </c>
      <c r="AG51" s="211">
        <f t="shared" si="121"/>
        <v>0.63888888888888928</v>
      </c>
      <c r="AH51" s="211">
        <f t="shared" si="122"/>
        <v>0.655555555555556</v>
      </c>
      <c r="AI51" s="211">
        <f t="shared" si="122"/>
        <v>0.67222222222222272</v>
      </c>
      <c r="AJ51" s="211">
        <f t="shared" si="123"/>
        <v>0.68055555555555602</v>
      </c>
      <c r="AK51" s="211">
        <f t="shared" si="123"/>
        <v>0.68888888888888933</v>
      </c>
      <c r="AL51" s="211">
        <f t="shared" si="135"/>
        <v>0.70555555555555605</v>
      </c>
      <c r="AM51" s="211">
        <f t="shared" si="135"/>
        <v>0.72222222222222276</v>
      </c>
      <c r="AN51" s="211">
        <f t="shared" si="136"/>
        <v>0.73055555555555607</v>
      </c>
      <c r="AO51" s="211">
        <f t="shared" si="136"/>
        <v>0.73888888888888937</v>
      </c>
      <c r="AP51" s="211">
        <f t="shared" si="137"/>
        <v>0.75555555555555609</v>
      </c>
      <c r="AQ51" s="211">
        <f t="shared" si="137"/>
        <v>0.77222222222222281</v>
      </c>
      <c r="AR51" s="211">
        <f t="shared" si="124"/>
        <v>0.78055555555555611</v>
      </c>
      <c r="AS51" s="211">
        <f t="shared" si="124"/>
        <v>0.78888888888888942</v>
      </c>
      <c r="AT51" s="211">
        <f t="shared" si="125"/>
        <v>0.80555555555555614</v>
      </c>
      <c r="AU51" s="211">
        <f t="shared" si="125"/>
        <v>0.82222222222222285</v>
      </c>
      <c r="AV51" s="211">
        <f t="shared" si="126"/>
        <v>0.83055555555555616</v>
      </c>
      <c r="AW51" s="211">
        <f t="shared" si="126"/>
        <v>0.83888888888888946</v>
      </c>
      <c r="AX51" s="211"/>
      <c r="AY51" s="211"/>
      <c r="AZ51" s="211"/>
      <c r="BA51" s="211"/>
      <c r="BB51" s="211"/>
      <c r="BC51" s="211"/>
      <c r="BD51" s="211"/>
      <c r="BE51" s="211"/>
      <c r="BF51" s="211"/>
      <c r="BG51" s="230">
        <v>21</v>
      </c>
      <c r="BH51" s="211">
        <f>(Y51-C51)+(AW51-AC51)</f>
        <v>0.51666666666666716</v>
      </c>
      <c r="BI51" s="52">
        <f t="shared" si="138"/>
        <v>12.4</v>
      </c>
      <c r="BJ51" s="215">
        <f t="shared" si="139"/>
        <v>12.780000000000001</v>
      </c>
    </row>
    <row r="52" spans="1:62" s="204" customFormat="1" ht="16.5" thickBot="1">
      <c r="A52" s="218">
        <v>9</v>
      </c>
      <c r="B52" s="219">
        <v>8</v>
      </c>
      <c r="C52" s="231">
        <f t="shared" si="150"/>
        <v>0.27777777777777779</v>
      </c>
      <c r="D52" s="221">
        <f t="shared" si="147"/>
        <v>0.28611111111111115</v>
      </c>
      <c r="E52" s="221">
        <f t="shared" si="147"/>
        <v>0.29444444444444451</v>
      </c>
      <c r="F52" s="221">
        <f t="shared" si="148"/>
        <v>0.31111111111111117</v>
      </c>
      <c r="G52" s="221">
        <f t="shared" si="148"/>
        <v>0.32777777777777783</v>
      </c>
      <c r="H52" s="221">
        <f t="shared" si="132"/>
        <v>0.33611111111111119</v>
      </c>
      <c r="I52" s="221">
        <f t="shared" si="132"/>
        <v>0.34444444444444455</v>
      </c>
      <c r="J52" s="221">
        <f t="shared" si="133"/>
        <v>0.36111111111111122</v>
      </c>
      <c r="K52" s="221">
        <f t="shared" si="133"/>
        <v>0.37777777777777788</v>
      </c>
      <c r="L52" s="221">
        <f t="shared" si="134"/>
        <v>0.38611111111111124</v>
      </c>
      <c r="M52" s="222">
        <f t="shared" si="134"/>
        <v>0.3944444444444446</v>
      </c>
      <c r="N52" s="222">
        <f t="shared" si="112"/>
        <v>0.41111111111111126</v>
      </c>
      <c r="O52" s="222">
        <f t="shared" si="112"/>
        <v>0.42777777777777792</v>
      </c>
      <c r="P52" s="222">
        <f t="shared" si="113"/>
        <v>0.43611111111111128</v>
      </c>
      <c r="Q52" s="221">
        <f t="shared" si="113"/>
        <v>0.44444444444444464</v>
      </c>
      <c r="R52" s="221">
        <f t="shared" si="114"/>
        <v>0.4611111111111113</v>
      </c>
      <c r="S52" s="221">
        <f t="shared" si="114"/>
        <v>0.47777777777777797</v>
      </c>
      <c r="T52" s="221">
        <f t="shared" si="115"/>
        <v>0.48611111111111133</v>
      </c>
      <c r="U52" s="221">
        <f t="shared" si="115"/>
        <v>0.49444444444444469</v>
      </c>
      <c r="V52" s="221">
        <f t="shared" si="116"/>
        <v>0.5111111111111114</v>
      </c>
      <c r="W52" s="221">
        <f t="shared" si="116"/>
        <v>0.52777777777777812</v>
      </c>
      <c r="X52" s="221">
        <f t="shared" si="117"/>
        <v>0.53611111111111143</v>
      </c>
      <c r="Y52" s="221">
        <f t="shared" si="117"/>
        <v>0.54444444444444473</v>
      </c>
      <c r="Z52" s="221">
        <f t="shared" si="118"/>
        <v>0.56111111111111145</v>
      </c>
      <c r="AA52" s="221">
        <f t="shared" si="118"/>
        <v>0.57777777777777817</v>
      </c>
      <c r="AB52" s="221">
        <f t="shared" si="119"/>
        <v>0.58611111111111147</v>
      </c>
      <c r="AC52" s="221">
        <f t="shared" si="119"/>
        <v>0.59444444444444478</v>
      </c>
      <c r="AD52" s="221">
        <f t="shared" si="120"/>
        <v>0.61111111111111149</v>
      </c>
      <c r="AE52" s="221">
        <f t="shared" si="120"/>
        <v>0.62777777777777821</v>
      </c>
      <c r="AF52" s="221">
        <f t="shared" si="121"/>
        <v>0.63611111111111152</v>
      </c>
      <c r="AG52" s="221">
        <f t="shared" si="121"/>
        <v>0.64444444444444482</v>
      </c>
      <c r="AH52" s="221">
        <f t="shared" si="122"/>
        <v>0.66111111111111154</v>
      </c>
      <c r="AI52" s="221">
        <f t="shared" si="122"/>
        <v>0.67777777777777826</v>
      </c>
      <c r="AJ52" s="221">
        <f t="shared" si="123"/>
        <v>0.68611111111111156</v>
      </c>
      <c r="AK52" s="222">
        <f t="shared" si="123"/>
        <v>0.69444444444444486</v>
      </c>
      <c r="AL52" s="222">
        <f t="shared" si="135"/>
        <v>0.71111111111111158</v>
      </c>
      <c r="AM52" s="222">
        <f t="shared" si="135"/>
        <v>0.7277777777777783</v>
      </c>
      <c r="AN52" s="221">
        <f t="shared" si="136"/>
        <v>0.7361111111111116</v>
      </c>
      <c r="AO52" s="221">
        <f t="shared" si="136"/>
        <v>0.74444444444444491</v>
      </c>
      <c r="AP52" s="221">
        <f t="shared" si="137"/>
        <v>0.76111111111111163</v>
      </c>
      <c r="AQ52" s="221">
        <f t="shared" si="137"/>
        <v>0.77777777777777835</v>
      </c>
      <c r="AR52" s="221">
        <f t="shared" si="124"/>
        <v>0.78611111111111165</v>
      </c>
      <c r="AS52" s="221">
        <f t="shared" si="124"/>
        <v>0.79444444444444495</v>
      </c>
      <c r="AT52" s="221">
        <f t="shared" si="125"/>
        <v>0.81111111111111167</v>
      </c>
      <c r="AU52" s="221">
        <f t="shared" si="125"/>
        <v>0.82777777777777839</v>
      </c>
      <c r="AV52" s="221">
        <f t="shared" si="126"/>
        <v>0.83611111111111169</v>
      </c>
      <c r="AW52" s="221">
        <f t="shared" si="126"/>
        <v>0.844444444444445</v>
      </c>
      <c r="AX52" s="221">
        <f t="shared" ref="AX52:AY52" si="151">AW52+24/1440</f>
        <v>0.86111111111111172</v>
      </c>
      <c r="AY52" s="221">
        <f t="shared" si="151"/>
        <v>0.87777777777777843</v>
      </c>
      <c r="AZ52" s="355">
        <f t="shared" ref="AZ52:BA52" si="152">AY52+12/1440</f>
        <v>0.88611111111111174</v>
      </c>
      <c r="BA52" s="355">
        <f t="shared" si="152"/>
        <v>0.89444444444444504</v>
      </c>
      <c r="BB52" s="355">
        <f t="shared" ref="BB52" si="153">BA52+24/1440</f>
        <v>0.91111111111111176</v>
      </c>
      <c r="BC52" s="221"/>
      <c r="BD52" s="221"/>
      <c r="BE52" s="221"/>
      <c r="BF52" s="221"/>
      <c r="BG52" s="232">
        <v>22</v>
      </c>
      <c r="BH52" s="221">
        <f>(M52-C52)+(AK52-O52)+(BB52-AM52)</f>
        <v>0.56666666666666721</v>
      </c>
      <c r="BI52" s="64">
        <f t="shared" si="138"/>
        <v>13.6</v>
      </c>
      <c r="BJ52" s="224">
        <f t="shared" si="139"/>
        <v>13.98</v>
      </c>
    </row>
    <row r="53" spans="1:62" s="204" customFormat="1" ht="15.75">
      <c r="BG53" s="226">
        <f>SUM(BG44:BG52)</f>
        <v>197</v>
      </c>
      <c r="BH53" s="233"/>
      <c r="BI53" s="227">
        <f>SUM(BI44:BI52)</f>
        <v>116</v>
      </c>
      <c r="BJ53" s="234">
        <f t="shared" si="139"/>
        <v>116.38</v>
      </c>
    </row>
    <row r="54" spans="1:62" s="204" customFormat="1" ht="15.75">
      <c r="A54" s="204" t="s">
        <v>23</v>
      </c>
      <c r="B54" s="225"/>
    </row>
    <row r="55" spans="1:62" s="204" customFormat="1" ht="15.75">
      <c r="A55" s="204" t="s">
        <v>78</v>
      </c>
      <c r="B55" s="354">
        <v>0.47916666666666669</v>
      </c>
      <c r="D55" s="204" t="s">
        <v>79</v>
      </c>
    </row>
    <row r="56" spans="1:62" s="204" customFormat="1" ht="15.75">
      <c r="A56" s="237" t="s">
        <v>80</v>
      </c>
      <c r="B56" s="26" t="s">
        <v>1</v>
      </c>
      <c r="D56" s="238" t="s">
        <v>81</v>
      </c>
    </row>
    <row r="57" spans="1:62" s="204" customFormat="1" ht="15.75">
      <c r="B57" s="26" t="s">
        <v>11</v>
      </c>
      <c r="D57" s="204" t="s">
        <v>82</v>
      </c>
    </row>
    <row r="58" spans="1:62" s="204" customFormat="1" ht="15.75">
      <c r="B58" s="26" t="s">
        <v>12</v>
      </c>
      <c r="D58" s="204" t="s">
        <v>83</v>
      </c>
    </row>
    <row r="59" spans="1:62" s="204" customFormat="1" ht="15.75">
      <c r="A59" s="204" t="s">
        <v>84</v>
      </c>
      <c r="B59" s="239" t="s">
        <v>17</v>
      </c>
      <c r="D59" s="204" t="s">
        <v>85</v>
      </c>
    </row>
    <row r="60" spans="1:62" s="204" customFormat="1" ht="15.75">
      <c r="B60" s="240">
        <v>3</v>
      </c>
      <c r="D60" s="204" t="s">
        <v>87</v>
      </c>
    </row>
    <row r="61" spans="1:62" s="204" customFormat="1" ht="15.75">
      <c r="A61" s="241">
        <v>4</v>
      </c>
      <c r="B61" s="242">
        <v>0.27083333333333331</v>
      </c>
      <c r="C61" s="241"/>
      <c r="D61" s="204" t="s">
        <v>88</v>
      </c>
    </row>
  </sheetData>
  <mergeCells count="24">
    <mergeCell ref="A42:A43"/>
    <mergeCell ref="B42:B43"/>
    <mergeCell ref="C42:BE42"/>
    <mergeCell ref="BG42:BG43"/>
    <mergeCell ref="BH42:BI43"/>
    <mergeCell ref="BJ42:BJ43"/>
    <mergeCell ref="A29:A30"/>
    <mergeCell ref="B29:B30"/>
    <mergeCell ref="C29:BE29"/>
    <mergeCell ref="BG29:BG30"/>
    <mergeCell ref="BH29:BI30"/>
    <mergeCell ref="BJ29:BJ30"/>
    <mergeCell ref="A16:A17"/>
    <mergeCell ref="B16:B17"/>
    <mergeCell ref="C16:BE16"/>
    <mergeCell ref="BG16:BG17"/>
    <mergeCell ref="BH16:BI17"/>
    <mergeCell ref="BJ16:BJ17"/>
    <mergeCell ref="A3:A4"/>
    <mergeCell ref="B3:B4"/>
    <mergeCell ref="C3:BE3"/>
    <mergeCell ref="BG3:BG4"/>
    <mergeCell ref="BH3:BI4"/>
    <mergeCell ref="BJ3:B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E24"/>
  <sheetViews>
    <sheetView zoomScale="80" zoomScaleNormal="80" workbookViewId="0">
      <selection activeCell="AL2" sqref="AL2"/>
    </sheetView>
  </sheetViews>
  <sheetFormatPr defaultRowHeight="15"/>
  <cols>
    <col min="3" max="53" width="6.85546875" customWidth="1"/>
  </cols>
  <sheetData>
    <row r="1" spans="1:57" ht="15.75">
      <c r="A1" s="26"/>
      <c r="B1" s="103"/>
    </row>
    <row r="2" spans="1:57" ht="15.75">
      <c r="H2" s="8"/>
      <c r="I2" s="8"/>
      <c r="J2" s="8"/>
      <c r="K2" s="8"/>
      <c r="L2" s="8"/>
      <c r="M2" s="8"/>
      <c r="N2" s="8"/>
      <c r="O2" s="8"/>
      <c r="P2" s="12" t="s">
        <v>53</v>
      </c>
      <c r="Q2" s="12"/>
      <c r="R2" s="12"/>
      <c r="S2" s="12"/>
      <c r="T2" s="12"/>
      <c r="U2" s="12"/>
      <c r="X2" s="119" t="s">
        <v>70</v>
      </c>
      <c r="AE2" s="12" t="s">
        <v>22</v>
      </c>
      <c r="AI2" s="12" t="s">
        <v>63</v>
      </c>
      <c r="AL2" s="202" t="s">
        <v>96</v>
      </c>
    </row>
    <row r="3" spans="1:57" ht="15.75" thickBot="1">
      <c r="T3" s="13" t="s">
        <v>50</v>
      </c>
      <c r="AB3" t="s">
        <v>74</v>
      </c>
      <c r="AG3" s="107"/>
      <c r="AH3" s="161"/>
    </row>
    <row r="4" spans="1:57" ht="15" customHeight="1">
      <c r="A4" s="323" t="s">
        <v>0</v>
      </c>
      <c r="B4" s="334" t="s">
        <v>2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06" t="s">
        <v>5</v>
      </c>
      <c r="BC4" s="308" t="s">
        <v>6</v>
      </c>
      <c r="BD4" s="309"/>
      <c r="BE4" s="310" t="s">
        <v>7</v>
      </c>
    </row>
    <row r="5" spans="1:57" ht="16.5" thickBot="1">
      <c r="A5" s="324"/>
      <c r="B5" s="335"/>
      <c r="C5" s="2" t="s">
        <v>20</v>
      </c>
      <c r="D5" s="2" t="s">
        <v>1</v>
      </c>
      <c r="E5" s="2" t="s">
        <v>54</v>
      </c>
      <c r="F5" s="2" t="s">
        <v>1</v>
      </c>
      <c r="G5" s="2" t="s">
        <v>20</v>
      </c>
      <c r="H5" s="2" t="s">
        <v>1</v>
      </c>
      <c r="I5" s="2" t="s">
        <v>54</v>
      </c>
      <c r="J5" s="2" t="s">
        <v>1</v>
      </c>
      <c r="K5" s="2" t="s">
        <v>20</v>
      </c>
      <c r="L5" s="2" t="s">
        <v>1</v>
      </c>
      <c r="M5" s="2" t="s">
        <v>54</v>
      </c>
      <c r="N5" s="2" t="s">
        <v>1</v>
      </c>
      <c r="O5" s="2" t="s">
        <v>20</v>
      </c>
      <c r="P5" s="2" t="s">
        <v>1</v>
      </c>
      <c r="Q5" s="2" t="s">
        <v>54</v>
      </c>
      <c r="R5" s="2" t="s">
        <v>1</v>
      </c>
      <c r="S5" s="2" t="s">
        <v>20</v>
      </c>
      <c r="T5" s="2" t="s">
        <v>1</v>
      </c>
      <c r="U5" s="2" t="s">
        <v>54</v>
      </c>
      <c r="V5" s="2" t="s">
        <v>1</v>
      </c>
      <c r="W5" s="2" t="s">
        <v>20</v>
      </c>
      <c r="X5" s="2" t="s">
        <v>1</v>
      </c>
      <c r="Y5" s="159" t="s">
        <v>54</v>
      </c>
      <c r="Z5" s="2" t="s">
        <v>1</v>
      </c>
      <c r="AA5" s="159" t="s">
        <v>20</v>
      </c>
      <c r="AB5" s="2" t="s">
        <v>1</v>
      </c>
      <c r="AC5" s="2" t="s">
        <v>54</v>
      </c>
      <c r="AD5" s="2" t="s">
        <v>1</v>
      </c>
      <c r="AE5" s="2" t="s">
        <v>20</v>
      </c>
      <c r="AF5" s="2" t="s">
        <v>1</v>
      </c>
      <c r="AG5" s="2" t="s">
        <v>54</v>
      </c>
      <c r="AH5" s="2" t="s">
        <v>1</v>
      </c>
      <c r="AI5" s="2" t="s">
        <v>20</v>
      </c>
      <c r="AJ5" s="2" t="s">
        <v>1</v>
      </c>
      <c r="AK5" s="2" t="s">
        <v>54</v>
      </c>
      <c r="AL5" s="2" t="s">
        <v>1</v>
      </c>
      <c r="AM5" s="2" t="s">
        <v>20</v>
      </c>
      <c r="AN5" s="2" t="s">
        <v>1</v>
      </c>
      <c r="AO5" s="2" t="s">
        <v>54</v>
      </c>
      <c r="AP5" s="2" t="s">
        <v>1</v>
      </c>
      <c r="AQ5" s="2" t="s">
        <v>20</v>
      </c>
      <c r="AR5" s="2" t="s">
        <v>1</v>
      </c>
      <c r="AS5" s="2" t="s">
        <v>54</v>
      </c>
      <c r="AT5" s="2" t="s">
        <v>1</v>
      </c>
      <c r="AU5" s="2" t="s">
        <v>20</v>
      </c>
      <c r="AV5" s="2" t="s">
        <v>1</v>
      </c>
      <c r="AW5" s="2" t="s">
        <v>54</v>
      </c>
      <c r="AX5" s="2" t="s">
        <v>1</v>
      </c>
      <c r="AY5" s="2" t="s">
        <v>20</v>
      </c>
      <c r="AZ5" s="2" t="s">
        <v>1</v>
      </c>
      <c r="BA5" s="2" t="s">
        <v>54</v>
      </c>
      <c r="BB5" s="307"/>
      <c r="BC5" s="49"/>
      <c r="BD5" s="53"/>
      <c r="BE5" s="311"/>
    </row>
    <row r="6" spans="1:57" s="23" customFormat="1" ht="16.5" thickBot="1">
      <c r="A6" s="260">
        <v>1</v>
      </c>
      <c r="B6" s="25">
        <v>9</v>
      </c>
      <c r="C6" s="9"/>
      <c r="D6" s="9"/>
      <c r="E6" s="9"/>
      <c r="F6" s="9"/>
      <c r="G6" s="10">
        <f>C15+9/1440</f>
        <v>0.26805555555555555</v>
      </c>
      <c r="H6" s="10">
        <f>G6+14/1440</f>
        <v>0.27777777777777779</v>
      </c>
      <c r="I6" s="10">
        <f>H6+30/1440</f>
        <v>0.2986111111111111</v>
      </c>
      <c r="J6" s="10">
        <f>I6+32/1440</f>
        <v>0.3208333333333333</v>
      </c>
      <c r="K6" s="10">
        <f>J6+14/1440</f>
        <v>0.33055555555555555</v>
      </c>
      <c r="L6" s="10">
        <f t="shared" ref="L6" si="0">K6+14/1440</f>
        <v>0.34027777777777779</v>
      </c>
      <c r="M6" s="10">
        <f t="shared" ref="M6" si="1">L6+30/1440</f>
        <v>0.3611111111111111</v>
      </c>
      <c r="N6" s="10">
        <f t="shared" ref="N6" si="2">M6+32/1440</f>
        <v>0.3833333333333333</v>
      </c>
      <c r="O6" s="20">
        <f t="shared" ref="O6:P6" si="3">N6+14/1440</f>
        <v>0.39305555555555555</v>
      </c>
      <c r="P6" s="20">
        <f t="shared" si="3"/>
        <v>0.40277777777777779</v>
      </c>
      <c r="Q6" s="20">
        <f t="shared" ref="Q6" si="4">P6+30/1440</f>
        <v>0.4236111111111111</v>
      </c>
      <c r="R6" s="10">
        <f t="shared" ref="R6" si="5">Q6+32/1440</f>
        <v>0.4458333333333333</v>
      </c>
      <c r="S6" s="10">
        <f t="shared" ref="S6:T6" si="6">R6+14/1440</f>
        <v>0.45555555555555555</v>
      </c>
      <c r="T6" s="10">
        <f t="shared" si="6"/>
        <v>0.46527777777777779</v>
      </c>
      <c r="U6" s="10">
        <f t="shared" ref="U6" si="7">T6+30/1440</f>
        <v>0.4861111111111111</v>
      </c>
      <c r="V6" s="10">
        <f t="shared" ref="V6" si="8">U6+32/1440</f>
        <v>0.5083333333333333</v>
      </c>
      <c r="W6" s="10">
        <f t="shared" ref="W6:X6" si="9">V6+14/1440</f>
        <v>0.51805555555555549</v>
      </c>
      <c r="X6" s="131">
        <f t="shared" si="9"/>
        <v>0.52777777777777768</v>
      </c>
      <c r="Y6" s="10">
        <f t="shared" ref="Y6" si="10">X6+30/1440</f>
        <v>0.54861111111111105</v>
      </c>
      <c r="Z6" s="160">
        <f t="shared" ref="Z6" si="11">Y6+32/1440</f>
        <v>0.5708333333333333</v>
      </c>
      <c r="AA6" s="132">
        <f t="shared" ref="AA6:AB6" si="12">Z6+14/1440</f>
        <v>0.58055555555555549</v>
      </c>
      <c r="AB6" s="129">
        <f t="shared" si="12"/>
        <v>0.59027777777777768</v>
      </c>
      <c r="AC6" s="130">
        <f t="shared" ref="AC6" si="13">AB6+30/1440</f>
        <v>0.61111111111111105</v>
      </c>
      <c r="AD6" s="10">
        <f t="shared" ref="AD6" si="14">AC6+32/1440</f>
        <v>0.6333333333333333</v>
      </c>
      <c r="AE6" s="10">
        <f t="shared" ref="AE6:AF6" si="15">AD6+14/1440</f>
        <v>0.64305555555555549</v>
      </c>
      <c r="AF6" s="10">
        <f t="shared" si="15"/>
        <v>0.65277777777777768</v>
      </c>
      <c r="AG6" s="20">
        <f t="shared" ref="AG6" si="16">AF6+30/1440</f>
        <v>0.67361111111111105</v>
      </c>
      <c r="AH6" s="20">
        <f t="shared" ref="AH6" si="17">AG6+32/1440</f>
        <v>0.6958333333333333</v>
      </c>
      <c r="AI6" s="20">
        <f t="shared" ref="AI6:AJ6" si="18">AH6+14/1440</f>
        <v>0.70555555555555549</v>
      </c>
      <c r="AJ6" s="10">
        <f t="shared" si="18"/>
        <v>0.71527777777777768</v>
      </c>
      <c r="AK6" s="10">
        <f t="shared" ref="AK6" si="19">AJ6+30/1440</f>
        <v>0.73611111111111105</v>
      </c>
      <c r="AL6" s="10">
        <f t="shared" ref="AL6" si="20">AK6+32/1440</f>
        <v>0.7583333333333333</v>
      </c>
      <c r="AM6" s="10">
        <f t="shared" ref="AM6:AN6" si="21">AL6+14/1440</f>
        <v>0.76805555555555549</v>
      </c>
      <c r="AN6" s="10">
        <f t="shared" si="21"/>
        <v>0.77777777777777768</v>
      </c>
      <c r="AO6" s="10">
        <f t="shared" ref="AO6" si="22">AN6+30/1440</f>
        <v>0.79861111111111105</v>
      </c>
      <c r="AP6" s="10">
        <f t="shared" ref="AP6" si="23">AO6+32/1440</f>
        <v>0.8208333333333333</v>
      </c>
      <c r="AQ6" s="10">
        <f t="shared" ref="AQ6:AR6" si="24">AP6+14/1440</f>
        <v>0.83055555555555549</v>
      </c>
      <c r="AR6" s="10">
        <f t="shared" si="24"/>
        <v>0.84027777777777768</v>
      </c>
      <c r="AS6" s="10">
        <f t="shared" ref="AS6" si="25">AR6+30/1440</f>
        <v>0.86111111111111105</v>
      </c>
      <c r="AT6" s="10"/>
      <c r="AU6" s="10"/>
      <c r="AV6" s="9"/>
      <c r="AW6" s="9"/>
      <c r="AX6" s="9"/>
      <c r="AY6" s="9"/>
      <c r="AZ6" s="9"/>
      <c r="BA6" s="9"/>
      <c r="BB6" s="66">
        <v>17</v>
      </c>
      <c r="BC6" s="73">
        <f>(O6-G6)+(AG6-Q6)+(AS6-AI6)</f>
        <v>0.53055555555555545</v>
      </c>
      <c r="BD6" s="74">
        <f>HOUR(BC6)+MINUTE(BC6)/60</f>
        <v>12.733333333333333</v>
      </c>
      <c r="BE6" s="29">
        <f>BD6+0.38</f>
        <v>13.113333333333333</v>
      </c>
    </row>
    <row r="7" spans="1:57" s="23" customFormat="1" ht="16.5" thickBot="1">
      <c r="A7" s="260">
        <v>2</v>
      </c>
      <c r="B7" s="25">
        <v>9</v>
      </c>
      <c r="C7" s="9"/>
      <c r="D7" s="9"/>
      <c r="E7" s="9"/>
      <c r="F7" s="9"/>
      <c r="G7" s="9">
        <f>G6+9/1440</f>
        <v>0.27430555555555552</v>
      </c>
      <c r="H7" s="9">
        <f t="shared" ref="H7:H14" si="26">G7+14/1440</f>
        <v>0.28402777777777777</v>
      </c>
      <c r="I7" s="9">
        <f t="shared" ref="I7:I15" si="27">H7+30/1440</f>
        <v>0.30486111111111108</v>
      </c>
      <c r="J7" s="9">
        <f t="shared" ref="J7:J15" si="28">I7+32/1440</f>
        <v>0.32708333333333328</v>
      </c>
      <c r="K7" s="9">
        <f t="shared" ref="K7:L15" si="29">J7+14/1440</f>
        <v>0.33680555555555552</v>
      </c>
      <c r="L7" s="10">
        <f t="shared" si="29"/>
        <v>0.34652777777777777</v>
      </c>
      <c r="M7" s="10">
        <f t="shared" ref="M7" si="30">L7+30/1440</f>
        <v>0.36736111111111108</v>
      </c>
      <c r="N7" s="10">
        <f t="shared" ref="N7" si="31">M7+32/1440</f>
        <v>0.38958333333333328</v>
      </c>
      <c r="O7" s="10">
        <f t="shared" ref="O7:P7" si="32">N7+14/1440</f>
        <v>0.39930555555555552</v>
      </c>
      <c r="P7" s="10">
        <f t="shared" si="32"/>
        <v>0.40902777777777777</v>
      </c>
      <c r="Q7" s="20">
        <f t="shared" ref="Q7" si="33">P7+30/1440</f>
        <v>0.42986111111111108</v>
      </c>
      <c r="R7" s="20">
        <f t="shared" ref="R7" si="34">Q7+32/1440</f>
        <v>0.45208333333333328</v>
      </c>
      <c r="S7" s="20">
        <f t="shared" ref="S7:T7" si="35">R7+14/1440</f>
        <v>0.46180555555555552</v>
      </c>
      <c r="T7" s="10">
        <f t="shared" si="35"/>
        <v>0.47152777777777777</v>
      </c>
      <c r="U7" s="10">
        <f t="shared" ref="U7" si="36">T7+30/1440</f>
        <v>0.49236111111111108</v>
      </c>
      <c r="V7" s="10">
        <f t="shared" ref="V7" si="37">U7+32/1440</f>
        <v>0.51458333333333328</v>
      </c>
      <c r="W7" s="10">
        <f t="shared" ref="W7:X7" si="38">V7+14/1440</f>
        <v>0.52430555555555547</v>
      </c>
      <c r="X7" s="10">
        <f t="shared" si="38"/>
        <v>0.53402777777777766</v>
      </c>
      <c r="Y7" s="139">
        <f t="shared" ref="Y7" si="39">X7+30/1440</f>
        <v>0.55486111111111103</v>
      </c>
      <c r="Z7" s="10">
        <f t="shared" ref="Z7" si="40">Y7+32/1440</f>
        <v>0.57708333333333328</v>
      </c>
      <c r="AA7" s="139">
        <f t="shared" ref="AA7:AB7" si="41">Z7+14/1440</f>
        <v>0.58680555555555547</v>
      </c>
      <c r="AB7" s="131">
        <f t="shared" si="41"/>
        <v>0.59652777777777766</v>
      </c>
      <c r="AC7" s="132">
        <f t="shared" ref="AC7" si="42">AB7+30/1440</f>
        <v>0.61736111111111103</v>
      </c>
      <c r="AD7" s="129">
        <f t="shared" ref="AD7" si="43">AC7+32/1440</f>
        <v>0.63958333333333328</v>
      </c>
      <c r="AE7" s="10">
        <f t="shared" ref="AE7:AF7" si="44">AD7+14/1440</f>
        <v>0.64930555555555547</v>
      </c>
      <c r="AF7" s="10">
        <f t="shared" si="44"/>
        <v>0.65902777777777766</v>
      </c>
      <c r="AG7" s="10">
        <f t="shared" ref="AG7" si="45">AF7+30/1440</f>
        <v>0.67986111111111103</v>
      </c>
      <c r="AH7" s="10">
        <f t="shared" ref="AH7" si="46">AG7+32/1440</f>
        <v>0.70208333333333328</v>
      </c>
      <c r="AI7" s="10">
        <f t="shared" ref="AI7:AJ7" si="47">AH7+14/1440</f>
        <v>0.71180555555555547</v>
      </c>
      <c r="AJ7" s="10">
        <f t="shared" si="47"/>
        <v>0.72152777777777766</v>
      </c>
      <c r="AK7" s="10">
        <f t="shared" ref="AK7" si="48">AJ7+30/1440</f>
        <v>0.74236111111111103</v>
      </c>
      <c r="AL7" s="10">
        <f t="shared" ref="AL7" si="49">AK7+32/1440</f>
        <v>0.76458333333333328</v>
      </c>
      <c r="AM7" s="20">
        <f t="shared" ref="AM7:AN7" si="50">AL7+14/1440</f>
        <v>0.77430555555555547</v>
      </c>
      <c r="AN7" s="20">
        <f t="shared" si="50"/>
        <v>0.78402777777777766</v>
      </c>
      <c r="AO7" s="20">
        <f t="shared" ref="AO7" si="51">AN7+30/1440</f>
        <v>0.80486111111111103</v>
      </c>
      <c r="AP7" s="10">
        <f t="shared" ref="AP7" si="52">AO7+32/1440</f>
        <v>0.82708333333333328</v>
      </c>
      <c r="AQ7" s="10">
        <f t="shared" ref="AQ7" si="53">AP7+14/1440</f>
        <v>0.83680555555555547</v>
      </c>
      <c r="AR7" s="10">
        <f t="shared" ref="AQ7:AV10" si="54">AQ7+14/1440</f>
        <v>0.84652777777777766</v>
      </c>
      <c r="AS7" s="10">
        <f t="shared" ref="AS7:AW10" si="55">AR7+30/1440</f>
        <v>0.86736111111111103</v>
      </c>
      <c r="AT7" s="10">
        <f t="shared" ref="AT7" si="56">AS7+32/1440</f>
        <v>0.88958333333333328</v>
      </c>
      <c r="AU7" s="10">
        <f t="shared" ref="AU7:AU13" si="57">AT7+14/1440</f>
        <v>0.89930555555555547</v>
      </c>
      <c r="AV7" s="10">
        <f t="shared" si="54"/>
        <v>0.90902777777777766</v>
      </c>
      <c r="AW7" s="10">
        <f t="shared" si="55"/>
        <v>0.92986111111111103</v>
      </c>
      <c r="AX7" s="10"/>
      <c r="AY7" s="10"/>
      <c r="AZ7" s="9"/>
      <c r="BA7" s="9"/>
      <c r="BB7" s="66">
        <v>19</v>
      </c>
      <c r="BC7" s="73">
        <f>(Q7-G7)+(AM7-S7)+(AW7-AO7)</f>
        <v>0.59305555555555545</v>
      </c>
      <c r="BD7" s="74">
        <f>HOUR(BC7)+MINUTE(BC7)/60</f>
        <v>14.233333333333333</v>
      </c>
      <c r="BE7" s="29">
        <f t="shared" ref="BE7:BE16" si="58">BD7+0.38</f>
        <v>14.613333333333333</v>
      </c>
    </row>
    <row r="8" spans="1:57" s="23" customFormat="1" ht="16.5" thickBot="1">
      <c r="A8" s="260">
        <v>3</v>
      </c>
      <c r="B8" s="25">
        <v>9</v>
      </c>
      <c r="C8" s="9"/>
      <c r="D8" s="9"/>
      <c r="E8" s="9"/>
      <c r="F8" s="9"/>
      <c r="G8" s="9">
        <f t="shared" ref="G8:G15" si="59">G7+9/1440</f>
        <v>0.2805555555555555</v>
      </c>
      <c r="H8" s="9">
        <f t="shared" si="26"/>
        <v>0.29027777777777775</v>
      </c>
      <c r="I8" s="9">
        <f t="shared" si="27"/>
        <v>0.31111111111111106</v>
      </c>
      <c r="J8" s="9">
        <f t="shared" si="28"/>
        <v>0.33333333333333326</v>
      </c>
      <c r="K8" s="9">
        <f t="shared" si="29"/>
        <v>0.3430555555555555</v>
      </c>
      <c r="L8" s="10">
        <f t="shared" si="29"/>
        <v>0.35277777777777775</v>
      </c>
      <c r="M8" s="10">
        <f t="shared" ref="M8" si="60">L8+30/1440</f>
        <v>0.37361111111111106</v>
      </c>
      <c r="N8" s="10">
        <f t="shared" ref="N8" si="61">M8+32/1440</f>
        <v>0.39583333333333326</v>
      </c>
      <c r="O8" s="10">
        <f t="shared" ref="O8:P8" si="62">N8+14/1440</f>
        <v>0.4055555555555555</v>
      </c>
      <c r="P8" s="10">
        <f t="shared" si="62"/>
        <v>0.41527777777777775</v>
      </c>
      <c r="Q8" s="10">
        <f t="shared" ref="Q8" si="63">P8+30/1440</f>
        <v>0.43611111111111106</v>
      </c>
      <c r="R8" s="10">
        <f t="shared" ref="R8" si="64">Q8+32/1440</f>
        <v>0.45833333333333326</v>
      </c>
      <c r="S8" s="20">
        <f t="shared" ref="S8:T8" si="65">R8+14/1440</f>
        <v>0.4680555555555555</v>
      </c>
      <c r="T8" s="20">
        <f t="shared" si="65"/>
        <v>0.47777777777777775</v>
      </c>
      <c r="U8" s="20">
        <f t="shared" ref="U8" si="66">T8+30/1440</f>
        <v>0.49861111111111106</v>
      </c>
      <c r="V8" s="10">
        <f t="shared" ref="V8" si="67">U8+32/1440</f>
        <v>0.52083333333333326</v>
      </c>
      <c r="W8" s="10">
        <f t="shared" ref="W8:X8" si="68">V8+14/1440</f>
        <v>0.53055555555555545</v>
      </c>
      <c r="X8" s="131">
        <f t="shared" si="68"/>
        <v>0.54027777777777763</v>
      </c>
      <c r="Y8" s="10">
        <f t="shared" ref="Y8" si="69">X8+30/1440</f>
        <v>0.56111111111111101</v>
      </c>
      <c r="Z8" s="160">
        <f t="shared" ref="Z8" si="70">Y8+32/1440</f>
        <v>0.58333333333333326</v>
      </c>
      <c r="AA8" s="132">
        <f t="shared" ref="AA8:AB8" si="71">Z8+14/1440</f>
        <v>0.59305555555555545</v>
      </c>
      <c r="AB8" s="129">
        <f t="shared" si="71"/>
        <v>0.60277777777777763</v>
      </c>
      <c r="AC8" s="115">
        <f t="shared" ref="AC8" si="72">AB8+30/1440</f>
        <v>0.62361111111111101</v>
      </c>
      <c r="AD8" s="10">
        <f t="shared" ref="AD8" si="73">AC8+32/1440</f>
        <v>0.64583333333333326</v>
      </c>
      <c r="AE8" s="10">
        <f t="shared" ref="AE8:AF8" si="74">AD8+14/1440</f>
        <v>0.65555555555555545</v>
      </c>
      <c r="AF8" s="10">
        <f t="shared" si="74"/>
        <v>0.66527777777777763</v>
      </c>
      <c r="AG8" s="10">
        <f t="shared" ref="AG8" si="75">AF8+30/1440</f>
        <v>0.68611111111111101</v>
      </c>
      <c r="AH8" s="10">
        <f t="shared" ref="AH8" si="76">AG8+32/1440</f>
        <v>0.70833333333333326</v>
      </c>
      <c r="AI8" s="20">
        <f t="shared" ref="AI8:AJ8" si="77">AH8+14/1440</f>
        <v>0.71805555555555545</v>
      </c>
      <c r="AJ8" s="20">
        <f t="shared" si="77"/>
        <v>0.72777777777777763</v>
      </c>
      <c r="AK8" s="20">
        <f t="shared" ref="AK8" si="78">AJ8+30/1440</f>
        <v>0.74861111111111101</v>
      </c>
      <c r="AL8" s="10">
        <f t="shared" ref="AL8" si="79">AK8+32/1440</f>
        <v>0.77083333333333326</v>
      </c>
      <c r="AM8" s="10">
        <f t="shared" ref="AM8:AN8" si="80">AL8+14/1440</f>
        <v>0.78055555555555545</v>
      </c>
      <c r="AN8" s="10">
        <f t="shared" si="80"/>
        <v>0.79027777777777763</v>
      </c>
      <c r="AO8" s="10">
        <f t="shared" ref="AO8" si="81">AN8+30/1440</f>
        <v>0.81111111111111101</v>
      </c>
      <c r="AP8" s="10">
        <f t="shared" ref="AP8" si="82">AO8+32/1440</f>
        <v>0.83333333333333326</v>
      </c>
      <c r="AQ8" s="10">
        <f t="shared" si="54"/>
        <v>0.84305555555555545</v>
      </c>
      <c r="AR8" s="10">
        <f t="shared" si="54"/>
        <v>0.85277777777777763</v>
      </c>
      <c r="AS8" s="10">
        <f t="shared" si="55"/>
        <v>0.87361111111111101</v>
      </c>
      <c r="AT8" s="10"/>
      <c r="AU8" s="10"/>
      <c r="AV8" s="9"/>
      <c r="AW8" s="9"/>
      <c r="AX8" s="9"/>
      <c r="AY8" s="9"/>
      <c r="AZ8" s="9"/>
      <c r="BA8" s="9"/>
      <c r="BB8" s="66">
        <v>17</v>
      </c>
      <c r="BC8" s="73">
        <f>(S8-G8)+(AI8-U8)+(AS8-AK8)</f>
        <v>0.53194444444444433</v>
      </c>
      <c r="BD8" s="74">
        <f t="shared" ref="BD8:BD15" si="83">HOUR(BC8)+MINUTE(BC8)/60</f>
        <v>12.766666666666667</v>
      </c>
      <c r="BE8" s="29">
        <f t="shared" si="58"/>
        <v>13.146666666666668</v>
      </c>
    </row>
    <row r="9" spans="1:57" s="23" customFormat="1" ht="16.5" thickBot="1">
      <c r="A9" s="260">
        <v>4</v>
      </c>
      <c r="B9" s="25">
        <v>9</v>
      </c>
      <c r="C9" s="9"/>
      <c r="D9" s="9"/>
      <c r="E9" s="9"/>
      <c r="F9" s="9"/>
      <c r="G9" s="9">
        <f t="shared" si="59"/>
        <v>0.28680555555555548</v>
      </c>
      <c r="H9" s="9">
        <f t="shared" si="26"/>
        <v>0.29652777777777772</v>
      </c>
      <c r="I9" s="9">
        <f t="shared" si="27"/>
        <v>0.31736111111111104</v>
      </c>
      <c r="J9" s="9">
        <f t="shared" si="28"/>
        <v>0.33958333333333324</v>
      </c>
      <c r="K9" s="9">
        <f t="shared" si="29"/>
        <v>0.34930555555555548</v>
      </c>
      <c r="L9" s="10">
        <f t="shared" si="29"/>
        <v>0.35902777777777772</v>
      </c>
      <c r="M9" s="10">
        <f t="shared" ref="M9" si="84">L9+30/1440</f>
        <v>0.37986111111111104</v>
      </c>
      <c r="N9" s="10">
        <f t="shared" ref="N9" si="85">M9+32/1440</f>
        <v>0.40208333333333324</v>
      </c>
      <c r="O9" s="20">
        <f t="shared" ref="O9:P9" si="86">N9+14/1440</f>
        <v>0.41180555555555548</v>
      </c>
      <c r="P9" s="20">
        <f t="shared" si="86"/>
        <v>0.42152777777777772</v>
      </c>
      <c r="Q9" s="20">
        <f t="shared" ref="Q9" si="87">P9+30/1440</f>
        <v>0.44236111111111104</v>
      </c>
      <c r="R9" s="10">
        <f t="shared" ref="R9" si="88">Q9+32/1440</f>
        <v>0.46458333333333324</v>
      </c>
      <c r="S9" s="10">
        <f t="shared" ref="S9:T9" si="89">R9+14/1440</f>
        <v>0.47430555555555548</v>
      </c>
      <c r="T9" s="10">
        <f t="shared" si="89"/>
        <v>0.48402777777777772</v>
      </c>
      <c r="U9" s="10">
        <f t="shared" ref="U9" si="90">T9+30/1440</f>
        <v>0.50486111111111109</v>
      </c>
      <c r="V9" s="10">
        <f t="shared" ref="V9" si="91">U9+32/1440</f>
        <v>0.52708333333333335</v>
      </c>
      <c r="W9" s="10">
        <f t="shared" ref="W9:X9" si="92">V9+14/1440</f>
        <v>0.53680555555555554</v>
      </c>
      <c r="X9" s="10">
        <f t="shared" si="92"/>
        <v>0.54652777777777772</v>
      </c>
      <c r="Y9" s="115">
        <f t="shared" ref="Y9" si="93">X9+30/1440</f>
        <v>0.56736111111111109</v>
      </c>
      <c r="Z9" s="131">
        <f t="shared" ref="Z9" si="94">Y9+32/1440</f>
        <v>0.58958333333333335</v>
      </c>
      <c r="AA9" s="132">
        <f t="shared" ref="AA9:AB9" si="95">Z9+14/1440</f>
        <v>0.59930555555555554</v>
      </c>
      <c r="AB9" s="129">
        <f t="shared" si="95"/>
        <v>0.60902777777777772</v>
      </c>
      <c r="AC9" s="10">
        <f t="shared" ref="AC9" si="96">AB9+30/1440</f>
        <v>0.62986111111111109</v>
      </c>
      <c r="AD9" s="10">
        <f t="shared" ref="AD9" si="97">AC9+32/1440</f>
        <v>0.65208333333333335</v>
      </c>
      <c r="AE9" s="10">
        <f t="shared" ref="AE9:AF9" si="98">AD9+14/1440</f>
        <v>0.66180555555555554</v>
      </c>
      <c r="AF9" s="10">
        <f t="shared" si="98"/>
        <v>0.67152777777777772</v>
      </c>
      <c r="AG9" s="20">
        <f t="shared" ref="AG9" si="99">AF9+30/1440</f>
        <v>0.69236111111111109</v>
      </c>
      <c r="AH9" s="20">
        <f t="shared" ref="AH9" si="100">AG9+32/1440</f>
        <v>0.71458333333333335</v>
      </c>
      <c r="AI9" s="20">
        <f t="shared" ref="AI9:AJ9" si="101">AH9+14/1440</f>
        <v>0.72430555555555554</v>
      </c>
      <c r="AJ9" s="10">
        <f t="shared" si="101"/>
        <v>0.73402777777777772</v>
      </c>
      <c r="AK9" s="10">
        <f t="shared" ref="AK9" si="102">AJ9+30/1440</f>
        <v>0.75486111111111109</v>
      </c>
      <c r="AL9" s="10">
        <f t="shared" ref="AL9" si="103">AK9+32/1440</f>
        <v>0.77708333333333335</v>
      </c>
      <c r="AM9" s="10">
        <f t="shared" ref="AM9:AN9" si="104">AL9+14/1440</f>
        <v>0.78680555555555554</v>
      </c>
      <c r="AN9" s="10">
        <f t="shared" si="104"/>
        <v>0.79652777777777772</v>
      </c>
      <c r="AO9" s="10">
        <f t="shared" ref="AO9" si="105">AN9+30/1440</f>
        <v>0.81736111111111109</v>
      </c>
      <c r="AP9" s="10">
        <f t="shared" ref="AP9" si="106">AO9+32/1440</f>
        <v>0.83958333333333335</v>
      </c>
      <c r="AQ9" s="10">
        <f t="shared" ref="AQ9:AR10" si="107">AP9+14/1440</f>
        <v>0.84930555555555554</v>
      </c>
      <c r="AR9" s="10">
        <f t="shared" si="107"/>
        <v>0.85902777777777772</v>
      </c>
      <c r="AS9" s="10">
        <f t="shared" ref="AS9:AS10" si="108">AR9+30/1440</f>
        <v>0.87986111111111109</v>
      </c>
      <c r="AT9" s="10"/>
      <c r="AU9" s="10"/>
      <c r="AV9" s="9"/>
      <c r="AW9" s="9"/>
      <c r="AX9" s="9"/>
      <c r="AY9" s="9"/>
      <c r="AZ9" s="9"/>
      <c r="BA9" s="9"/>
      <c r="BB9" s="66">
        <v>17</v>
      </c>
      <c r="BC9" s="73">
        <f>(O9-G9)+(AG9-Q9)+(AS9-AI9)</f>
        <v>0.53055555555555567</v>
      </c>
      <c r="BD9" s="74">
        <f t="shared" si="83"/>
        <v>12.733333333333333</v>
      </c>
      <c r="BE9" s="29">
        <f t="shared" si="58"/>
        <v>13.113333333333333</v>
      </c>
    </row>
    <row r="10" spans="1:57" s="23" customFormat="1" ht="16.5" thickBot="1">
      <c r="A10" s="260">
        <v>5</v>
      </c>
      <c r="B10" s="25">
        <v>9</v>
      </c>
      <c r="C10" s="9"/>
      <c r="D10" s="9"/>
      <c r="E10" s="9">
        <f t="shared" ref="E10:E14" si="109">F10-32/1440</f>
        <v>0.26111111111111102</v>
      </c>
      <c r="F10" s="9">
        <f t="shared" ref="F10:F15" si="110">G10-14/1440</f>
        <v>0.28333333333333321</v>
      </c>
      <c r="G10" s="9">
        <f t="shared" si="59"/>
        <v>0.29305555555555546</v>
      </c>
      <c r="H10" s="9">
        <f t="shared" si="26"/>
        <v>0.3027777777777777</v>
      </c>
      <c r="I10" s="9">
        <f t="shared" si="27"/>
        <v>0.32361111111111102</v>
      </c>
      <c r="J10" s="9">
        <f t="shared" si="28"/>
        <v>0.34583333333333321</v>
      </c>
      <c r="K10" s="9">
        <f t="shared" si="29"/>
        <v>0.35555555555555546</v>
      </c>
      <c r="L10" s="10">
        <f t="shared" si="29"/>
        <v>0.3652777777777777</v>
      </c>
      <c r="M10" s="20">
        <f t="shared" ref="M10" si="111">L10+30/1440</f>
        <v>0.38611111111111102</v>
      </c>
      <c r="N10" s="20">
        <f t="shared" ref="N10" si="112">M10+32/1440</f>
        <v>0.40833333333333321</v>
      </c>
      <c r="O10" s="20">
        <f t="shared" ref="O10:P10" si="113">N10+14/1440</f>
        <v>0.41805555555555546</v>
      </c>
      <c r="P10" s="10">
        <f t="shared" si="113"/>
        <v>0.4277777777777777</v>
      </c>
      <c r="Q10" s="10">
        <f t="shared" ref="Q10" si="114">P10+30/1440</f>
        <v>0.44861111111111102</v>
      </c>
      <c r="R10" s="10">
        <f t="shared" ref="R10" si="115">Q10+32/1440</f>
        <v>0.47083333333333321</v>
      </c>
      <c r="S10" s="10">
        <f t="shared" ref="S10:T10" si="116">R10+14/1440</f>
        <v>0.48055555555555546</v>
      </c>
      <c r="T10" s="10">
        <f t="shared" si="116"/>
        <v>0.4902777777777777</v>
      </c>
      <c r="U10" s="10">
        <f t="shared" ref="U10" si="117">T10+30/1440</f>
        <v>0.51111111111111107</v>
      </c>
      <c r="V10" s="10">
        <f t="shared" ref="V10" si="118">U10+32/1440</f>
        <v>0.53333333333333333</v>
      </c>
      <c r="W10" s="10">
        <f t="shared" ref="W10:X10" si="119">V10+14/1440</f>
        <v>0.54305555555555551</v>
      </c>
      <c r="X10" s="10">
        <f t="shared" si="119"/>
        <v>0.5527777777777777</v>
      </c>
      <c r="Y10" s="130">
        <f t="shared" ref="Y10" si="120">X10+30/1440</f>
        <v>0.57361111111111107</v>
      </c>
      <c r="Z10" s="131">
        <f t="shared" ref="Z10" si="121">Y10+32/1440</f>
        <v>0.59583333333333333</v>
      </c>
      <c r="AA10" s="132">
        <f t="shared" ref="AA10:AB10" si="122">Z10+14/1440</f>
        <v>0.60555555555555551</v>
      </c>
      <c r="AB10" s="129">
        <f t="shared" si="122"/>
        <v>0.6152777777777777</v>
      </c>
      <c r="AC10" s="10">
        <f t="shared" ref="AC10" si="123">AB10+30/1440</f>
        <v>0.63611111111111107</v>
      </c>
      <c r="AD10" s="10">
        <f t="shared" ref="AD10" si="124">AC10+32/1440</f>
        <v>0.65833333333333333</v>
      </c>
      <c r="AE10" s="10">
        <f t="shared" ref="AE10:AF10" si="125">AD10+14/1440</f>
        <v>0.66805555555555551</v>
      </c>
      <c r="AF10" s="10">
        <f t="shared" si="125"/>
        <v>0.6777777777777777</v>
      </c>
      <c r="AG10" s="10">
        <f t="shared" ref="AG10" si="126">AF10+30/1440</f>
        <v>0.69861111111111107</v>
      </c>
      <c r="AH10" s="10">
        <f t="shared" ref="AH10" si="127">AG10+32/1440</f>
        <v>0.72083333333333333</v>
      </c>
      <c r="AI10" s="10">
        <f t="shared" ref="AI10:AJ10" si="128">AH10+14/1440</f>
        <v>0.73055555555555551</v>
      </c>
      <c r="AJ10" s="10">
        <f t="shared" si="128"/>
        <v>0.7402777777777777</v>
      </c>
      <c r="AK10" s="10">
        <f t="shared" ref="AK10" si="129">AJ10+30/1440</f>
        <v>0.76111111111111107</v>
      </c>
      <c r="AL10" s="10">
        <f t="shared" ref="AL10" si="130">AK10+32/1440</f>
        <v>0.78333333333333333</v>
      </c>
      <c r="AM10" s="20">
        <f t="shared" ref="AM10:AN10" si="131">AL10+14/1440</f>
        <v>0.79305555555555551</v>
      </c>
      <c r="AN10" s="20">
        <f t="shared" si="131"/>
        <v>0.8027777777777777</v>
      </c>
      <c r="AO10" s="20">
        <f t="shared" ref="AO10" si="132">AN10+30/1440</f>
        <v>0.82361111111111107</v>
      </c>
      <c r="AP10" s="10">
        <f t="shared" ref="AP10" si="133">AO10+32/1440</f>
        <v>0.84583333333333333</v>
      </c>
      <c r="AQ10" s="10">
        <f t="shared" ref="AQ10" si="134">AP10+14/1440</f>
        <v>0.85555555555555551</v>
      </c>
      <c r="AR10" s="10">
        <f t="shared" si="107"/>
        <v>0.8652777777777777</v>
      </c>
      <c r="AS10" s="10">
        <f t="shared" si="108"/>
        <v>0.88611111111111107</v>
      </c>
      <c r="AT10" s="10">
        <f t="shared" ref="AT10" si="135">AS10+32/1440</f>
        <v>0.90833333333333333</v>
      </c>
      <c r="AU10" s="10">
        <f t="shared" si="57"/>
        <v>0.91805555555555551</v>
      </c>
      <c r="AV10" s="10">
        <f t="shared" si="54"/>
        <v>0.9277777777777777</v>
      </c>
      <c r="AW10" s="10">
        <f t="shared" si="55"/>
        <v>0.94861111111111107</v>
      </c>
      <c r="AX10" s="9"/>
      <c r="AY10" s="9"/>
      <c r="AZ10" s="9"/>
      <c r="BA10" s="9"/>
      <c r="BB10" s="66">
        <v>20</v>
      </c>
      <c r="BC10" s="73">
        <f>(M10-E10)+(AM10-O10)+(AW10-AO10)</f>
        <v>0.625</v>
      </c>
      <c r="BD10" s="74">
        <f t="shared" si="83"/>
        <v>15</v>
      </c>
      <c r="BE10" s="29">
        <f t="shared" si="58"/>
        <v>15.38</v>
      </c>
    </row>
    <row r="11" spans="1:57" s="23" customFormat="1" ht="16.5" thickBot="1">
      <c r="A11" s="260">
        <v>6</v>
      </c>
      <c r="B11" s="25">
        <v>9</v>
      </c>
      <c r="C11" s="9"/>
      <c r="D11" s="9"/>
      <c r="E11" s="9">
        <f t="shared" si="109"/>
        <v>0.26736111111111099</v>
      </c>
      <c r="F11" s="9">
        <f t="shared" si="110"/>
        <v>0.28958333333333319</v>
      </c>
      <c r="G11" s="9">
        <f t="shared" si="59"/>
        <v>0.29930555555555544</v>
      </c>
      <c r="H11" s="9">
        <f t="shared" si="26"/>
        <v>0.30902777777777768</v>
      </c>
      <c r="I11" s="9">
        <f t="shared" si="27"/>
        <v>0.32986111111111099</v>
      </c>
      <c r="J11" s="9">
        <f t="shared" si="28"/>
        <v>0.35208333333333319</v>
      </c>
      <c r="K11" s="9">
        <f t="shared" si="29"/>
        <v>0.36180555555555544</v>
      </c>
      <c r="L11" s="10">
        <f t="shared" si="29"/>
        <v>0.37152777777777768</v>
      </c>
      <c r="M11" s="10">
        <f t="shared" ref="M11" si="136">L11+30/1440</f>
        <v>0.39236111111111099</v>
      </c>
      <c r="N11" s="10">
        <f t="shared" ref="N11" si="137">M11+32/1440</f>
        <v>0.41458333333333319</v>
      </c>
      <c r="O11" s="10">
        <f t="shared" ref="O11:P11" si="138">N11+14/1440</f>
        <v>0.42430555555555544</v>
      </c>
      <c r="P11" s="10">
        <f t="shared" si="138"/>
        <v>0.43402777777777768</v>
      </c>
      <c r="Q11" s="20">
        <f t="shared" ref="Q11" si="139">P11+30/1440</f>
        <v>0.45486111111111099</v>
      </c>
      <c r="R11" s="20">
        <f t="shared" ref="R11" si="140">Q11+32/1440</f>
        <v>0.47708333333333319</v>
      </c>
      <c r="S11" s="20">
        <f t="shared" ref="S11:T11" si="141">R11+14/1440</f>
        <v>0.48680555555555544</v>
      </c>
      <c r="T11" s="10">
        <f t="shared" si="141"/>
        <v>0.49652777777777768</v>
      </c>
      <c r="U11" s="10">
        <f t="shared" ref="U11" si="142">T11+30/1440</f>
        <v>0.51736111111111105</v>
      </c>
      <c r="V11" s="10">
        <f t="shared" ref="V11" si="143">U11+32/1440</f>
        <v>0.5395833333333333</v>
      </c>
      <c r="W11" s="10">
        <f t="shared" ref="W11:X11" si="144">V11+14/1440</f>
        <v>0.54930555555555549</v>
      </c>
      <c r="X11" s="131">
        <f t="shared" si="144"/>
        <v>0.55902777777777768</v>
      </c>
      <c r="Y11" s="132">
        <f t="shared" ref="Y11" si="145">X11+30/1440</f>
        <v>0.57986111111111105</v>
      </c>
      <c r="Z11" s="129">
        <f t="shared" ref="Z11" si="146">Y11+32/1440</f>
        <v>0.6020833333333333</v>
      </c>
      <c r="AA11" s="115">
        <f t="shared" ref="AA11:AB11" si="147">Z11+14/1440</f>
        <v>0.61180555555555549</v>
      </c>
      <c r="AB11" s="10">
        <f t="shared" si="147"/>
        <v>0.62152777777777768</v>
      </c>
      <c r="AC11" s="10">
        <f t="shared" ref="AC11" si="148">AB11+30/1440</f>
        <v>0.64236111111111105</v>
      </c>
      <c r="AD11" s="10">
        <f t="shared" ref="AD11" si="149">AC11+32/1440</f>
        <v>0.6645833333333333</v>
      </c>
      <c r="AE11" s="10">
        <f t="shared" ref="AE11:AF11" si="150">AD11+14/1440</f>
        <v>0.67430555555555549</v>
      </c>
      <c r="AF11" s="10">
        <f t="shared" si="150"/>
        <v>0.68402777777777768</v>
      </c>
      <c r="AG11" s="10">
        <f t="shared" ref="AG11" si="151">AF11+30/1440</f>
        <v>0.70486111111111105</v>
      </c>
      <c r="AH11" s="10">
        <f t="shared" ref="AH11" si="152">AG11+32/1440</f>
        <v>0.7270833333333333</v>
      </c>
      <c r="AI11" s="20">
        <f t="shared" ref="AI11:AJ11" si="153">AH11+14/1440</f>
        <v>0.73680555555555549</v>
      </c>
      <c r="AJ11" s="20">
        <f t="shared" si="153"/>
        <v>0.74652777777777768</v>
      </c>
      <c r="AK11" s="20">
        <f t="shared" ref="AK11" si="154">AJ11+30/1440</f>
        <v>0.76736111111111105</v>
      </c>
      <c r="AL11" s="10">
        <f t="shared" ref="AL11" si="155">AK11+32/1440</f>
        <v>0.7895833333333333</v>
      </c>
      <c r="AM11" s="10">
        <f t="shared" ref="AM11:AN11" si="156">AL11+14/1440</f>
        <v>0.79930555555555549</v>
      </c>
      <c r="AN11" s="10">
        <f t="shared" si="156"/>
        <v>0.80902777777777768</v>
      </c>
      <c r="AO11" s="10">
        <f t="shared" ref="AO11" si="157">AN11+30/1440</f>
        <v>0.82986111111111105</v>
      </c>
      <c r="AP11" s="10">
        <f t="shared" ref="AP11" si="158">AO11+32/1440</f>
        <v>0.8520833333333333</v>
      </c>
      <c r="AQ11" s="10">
        <f t="shared" ref="AQ11:AR11" si="159">AP11+14/1440</f>
        <v>0.86180555555555549</v>
      </c>
      <c r="AR11" s="10">
        <f t="shared" si="159"/>
        <v>0.87152777777777768</v>
      </c>
      <c r="AS11" s="10">
        <f t="shared" ref="AS11" si="160">AR11+30/1440</f>
        <v>0.89236111111111105</v>
      </c>
      <c r="AT11" s="10"/>
      <c r="AU11" s="10"/>
      <c r="AV11" s="9"/>
      <c r="AW11" s="9"/>
      <c r="AX11" s="9"/>
      <c r="AY11" s="9"/>
      <c r="AZ11" s="9"/>
      <c r="BA11" s="9"/>
      <c r="BB11" s="66">
        <v>18</v>
      </c>
      <c r="BC11" s="73">
        <f>(Q11-E11)+(AI11-S11)+(AS11-AK11)</f>
        <v>0.5625</v>
      </c>
      <c r="BD11" s="74">
        <f t="shared" si="83"/>
        <v>13.5</v>
      </c>
      <c r="BE11" s="29">
        <f t="shared" si="58"/>
        <v>13.88</v>
      </c>
    </row>
    <row r="12" spans="1:57" s="23" customFormat="1" ht="16.5" thickBot="1">
      <c r="A12" s="260">
        <v>7</v>
      </c>
      <c r="B12" s="25">
        <v>9</v>
      </c>
      <c r="C12" s="9"/>
      <c r="D12" s="9"/>
      <c r="E12" s="9">
        <f t="shared" si="109"/>
        <v>0.27361111111111097</v>
      </c>
      <c r="F12" s="9">
        <f t="shared" si="110"/>
        <v>0.29583333333333317</v>
      </c>
      <c r="G12" s="9">
        <f t="shared" si="59"/>
        <v>0.30555555555555541</v>
      </c>
      <c r="H12" s="9">
        <f t="shared" si="26"/>
        <v>0.31527777777777766</v>
      </c>
      <c r="I12" s="9">
        <f t="shared" si="27"/>
        <v>0.33611111111111097</v>
      </c>
      <c r="J12" s="9">
        <f t="shared" si="28"/>
        <v>0.35833333333333317</v>
      </c>
      <c r="K12" s="9">
        <f t="shared" si="29"/>
        <v>0.36805555555555541</v>
      </c>
      <c r="L12" s="10">
        <f t="shared" si="29"/>
        <v>0.37777777777777766</v>
      </c>
      <c r="M12" s="10">
        <f t="shared" ref="M12" si="161">L12+30/1440</f>
        <v>0.39861111111111097</v>
      </c>
      <c r="N12" s="10">
        <f t="shared" ref="N12" si="162">M12+32/1440</f>
        <v>0.42083333333333317</v>
      </c>
      <c r="O12" s="20">
        <f t="shared" ref="O12:P12" si="163">N12+14/1440</f>
        <v>0.43055555555555541</v>
      </c>
      <c r="P12" s="20">
        <f t="shared" si="163"/>
        <v>0.44027777777777766</v>
      </c>
      <c r="Q12" s="20">
        <f t="shared" ref="Q12" si="164">P12+30/1440</f>
        <v>0.46111111111111097</v>
      </c>
      <c r="R12" s="10">
        <f t="shared" ref="R12" si="165">Q12+32/1440</f>
        <v>0.48333333333333317</v>
      </c>
      <c r="S12" s="10">
        <f t="shared" ref="S12:T12" si="166">R12+14/1440</f>
        <v>0.49305555555555541</v>
      </c>
      <c r="T12" s="10">
        <f t="shared" si="166"/>
        <v>0.50277777777777766</v>
      </c>
      <c r="U12" s="10">
        <f t="shared" ref="U12" si="167">T12+30/1440</f>
        <v>0.52361111111111103</v>
      </c>
      <c r="V12" s="10">
        <f t="shared" ref="V12" si="168">U12+32/1440</f>
        <v>0.54583333333333328</v>
      </c>
      <c r="W12" s="10">
        <f t="shared" ref="W12:X12" si="169">V12+14/1440</f>
        <v>0.55555555555555547</v>
      </c>
      <c r="X12" s="131">
        <f t="shared" si="169"/>
        <v>0.56527777777777766</v>
      </c>
      <c r="Y12" s="132">
        <f t="shared" ref="Y12" si="170">X12+30/1440</f>
        <v>0.58611111111111103</v>
      </c>
      <c r="Z12" s="129">
        <f t="shared" ref="Z12" si="171">Y12+32/1440</f>
        <v>0.60833333333333328</v>
      </c>
      <c r="AA12" s="130">
        <f t="shared" ref="AA12:AB12" si="172">Z12+14/1440</f>
        <v>0.61805555555555547</v>
      </c>
      <c r="AB12" s="10">
        <f t="shared" si="172"/>
        <v>0.62777777777777766</v>
      </c>
      <c r="AC12" s="10">
        <f t="shared" ref="AC12" si="173">AB12+30/1440</f>
        <v>0.64861111111111103</v>
      </c>
      <c r="AD12" s="10">
        <f t="shared" ref="AD12" si="174">AC12+32/1440</f>
        <v>0.67083333333333328</v>
      </c>
      <c r="AE12" s="10">
        <f t="shared" ref="AE12:AF12" si="175">AD12+14/1440</f>
        <v>0.68055555555555547</v>
      </c>
      <c r="AF12" s="10">
        <f t="shared" si="175"/>
        <v>0.69027777777777766</v>
      </c>
      <c r="AG12" s="20">
        <f t="shared" ref="AG12" si="176">AF12+30/1440</f>
        <v>0.71111111111111103</v>
      </c>
      <c r="AH12" s="20">
        <f t="shared" ref="AH12" si="177">AG12+32/1440</f>
        <v>0.73333333333333328</v>
      </c>
      <c r="AI12" s="20">
        <f t="shared" ref="AI12:AJ12" si="178">AH12+14/1440</f>
        <v>0.74305555555555547</v>
      </c>
      <c r="AJ12" s="10">
        <f t="shared" si="178"/>
        <v>0.75277777777777766</v>
      </c>
      <c r="AK12" s="10">
        <f t="shared" ref="AK12" si="179">AJ12+30/1440</f>
        <v>0.77361111111111103</v>
      </c>
      <c r="AL12" s="10">
        <f t="shared" ref="AL12" si="180">AK12+32/1440</f>
        <v>0.79583333333333328</v>
      </c>
      <c r="AM12" s="10">
        <f t="shared" ref="AM12:AN12" si="181">AL12+14/1440</f>
        <v>0.80555555555555547</v>
      </c>
      <c r="AN12" s="10">
        <f t="shared" si="181"/>
        <v>0.81527777777777766</v>
      </c>
      <c r="AO12" s="10">
        <f t="shared" ref="AO12" si="182">AN12+30/1440</f>
        <v>0.83611111111111103</v>
      </c>
      <c r="AP12" s="10">
        <f t="shared" ref="AP12" si="183">AO12+32/1440</f>
        <v>0.85833333333333328</v>
      </c>
      <c r="AQ12" s="10">
        <f t="shared" ref="AQ12:AR12" si="184">AP12+14/1440</f>
        <v>0.86805555555555547</v>
      </c>
      <c r="AR12" s="10">
        <f t="shared" si="184"/>
        <v>0.87777777777777766</v>
      </c>
      <c r="AS12" s="10">
        <f t="shared" ref="AS12" si="185">AR12+30/1440</f>
        <v>0.89861111111111103</v>
      </c>
      <c r="AT12" s="10"/>
      <c r="AU12" s="10"/>
      <c r="AV12" s="9"/>
      <c r="AW12" s="9"/>
      <c r="AX12" s="9"/>
      <c r="AY12" s="9"/>
      <c r="AZ12" s="9"/>
      <c r="BA12" s="9"/>
      <c r="BB12" s="66">
        <v>18</v>
      </c>
      <c r="BC12" s="73">
        <f>(O12-E12)+(AG12-Q12)+(AS12-AI12)</f>
        <v>0.5625</v>
      </c>
      <c r="BD12" s="74">
        <f t="shared" si="83"/>
        <v>13.5</v>
      </c>
      <c r="BE12" s="29">
        <f t="shared" si="58"/>
        <v>13.88</v>
      </c>
    </row>
    <row r="13" spans="1:57" s="23" customFormat="1" ht="16.5" thickBot="1">
      <c r="A13" s="260">
        <v>8</v>
      </c>
      <c r="B13" s="25">
        <v>9</v>
      </c>
      <c r="C13" s="105"/>
      <c r="D13" s="9"/>
      <c r="E13" s="9">
        <f t="shared" si="109"/>
        <v>0.27986111111111095</v>
      </c>
      <c r="F13" s="9">
        <f t="shared" si="110"/>
        <v>0.30208333333333315</v>
      </c>
      <c r="G13" s="9">
        <f t="shared" si="59"/>
        <v>0.31180555555555539</v>
      </c>
      <c r="H13" s="9">
        <f t="shared" si="26"/>
        <v>0.32152777777777763</v>
      </c>
      <c r="I13" s="9">
        <f t="shared" si="27"/>
        <v>0.34236111111111095</v>
      </c>
      <c r="J13" s="9">
        <f t="shared" si="28"/>
        <v>0.36458333333333315</v>
      </c>
      <c r="K13" s="9">
        <f t="shared" si="29"/>
        <v>0.37430555555555539</v>
      </c>
      <c r="L13" s="10">
        <f t="shared" si="29"/>
        <v>0.38402777777777763</v>
      </c>
      <c r="M13" s="20">
        <f t="shared" ref="M13" si="186">L13+30/1440</f>
        <v>0.40486111111111095</v>
      </c>
      <c r="N13" s="20">
        <f t="shared" ref="N13" si="187">M13+32/1440</f>
        <v>0.42708333333333315</v>
      </c>
      <c r="O13" s="20">
        <f t="shared" ref="O13:P13" si="188">N13+14/1440</f>
        <v>0.43680555555555539</v>
      </c>
      <c r="P13" s="10">
        <f t="shared" si="188"/>
        <v>0.44652777777777763</v>
      </c>
      <c r="Q13" s="10">
        <f t="shared" ref="Q13" si="189">P13+30/1440</f>
        <v>0.46736111111111095</v>
      </c>
      <c r="R13" s="10">
        <f t="shared" ref="R13" si="190">Q13+32/1440</f>
        <v>0.48958333333333315</v>
      </c>
      <c r="S13" s="10">
        <f t="shared" ref="S13:T13" si="191">R13+14/1440</f>
        <v>0.49930555555555539</v>
      </c>
      <c r="T13" s="10">
        <f t="shared" si="191"/>
        <v>0.50902777777777763</v>
      </c>
      <c r="U13" s="10">
        <f t="shared" ref="U13" si="192">T13+30/1440</f>
        <v>0.52986111111111101</v>
      </c>
      <c r="V13" s="10">
        <f t="shared" ref="V13" si="193">U13+32/1440</f>
        <v>0.55208333333333326</v>
      </c>
      <c r="W13" s="10">
        <f t="shared" ref="W13:X13" si="194">V13+14/1440</f>
        <v>0.56180555555555545</v>
      </c>
      <c r="X13" s="10">
        <f t="shared" si="194"/>
        <v>0.57152777777777763</v>
      </c>
      <c r="Y13" s="139">
        <f t="shared" ref="Y13" si="195">X13+30/1440</f>
        <v>0.59236111111111101</v>
      </c>
      <c r="Z13" s="131">
        <f t="shared" ref="Z13" si="196">Y13+32/1440</f>
        <v>0.61458333333333326</v>
      </c>
      <c r="AA13" s="132">
        <f t="shared" ref="AA13:AB13" si="197">Z13+14/1440</f>
        <v>0.62430555555555545</v>
      </c>
      <c r="AB13" s="129">
        <f t="shared" si="197"/>
        <v>0.63402777777777763</v>
      </c>
      <c r="AC13" s="10">
        <f t="shared" ref="AC13" si="198">AB13+30/1440</f>
        <v>0.65486111111111101</v>
      </c>
      <c r="AD13" s="10">
        <f t="shared" ref="AD13" si="199">AC13+32/1440</f>
        <v>0.67708333333333326</v>
      </c>
      <c r="AE13" s="10">
        <f t="shared" ref="AE13:AF13" si="200">AD13+14/1440</f>
        <v>0.68680555555555545</v>
      </c>
      <c r="AF13" s="10">
        <f t="shared" si="200"/>
        <v>0.69652777777777763</v>
      </c>
      <c r="AG13" s="10">
        <f t="shared" ref="AG13" si="201">AF13+30/1440</f>
        <v>0.71736111111111101</v>
      </c>
      <c r="AH13" s="10">
        <f t="shared" ref="AH13" si="202">AG13+32/1440</f>
        <v>0.73958333333333326</v>
      </c>
      <c r="AI13" s="10">
        <f t="shared" ref="AI13:AJ13" si="203">AH13+14/1440</f>
        <v>0.74930555555555545</v>
      </c>
      <c r="AJ13" s="10">
        <f t="shared" si="203"/>
        <v>0.75902777777777763</v>
      </c>
      <c r="AK13" s="20">
        <f t="shared" ref="AK13" si="204">AJ13+30/1440</f>
        <v>0.77986111111111101</v>
      </c>
      <c r="AL13" s="20">
        <f t="shared" ref="AL13" si="205">AK13+32/1440</f>
        <v>0.80208333333333326</v>
      </c>
      <c r="AM13" s="20">
        <f t="shared" ref="AM13:AN13" si="206">AL13+14/1440</f>
        <v>0.81180555555555545</v>
      </c>
      <c r="AN13" s="10">
        <f t="shared" si="206"/>
        <v>0.82152777777777763</v>
      </c>
      <c r="AO13" s="10">
        <f t="shared" ref="AO13" si="207">AN13+30/1440</f>
        <v>0.84236111111111101</v>
      </c>
      <c r="AP13" s="10">
        <f t="shared" ref="AP13" si="208">AO13+32/1440</f>
        <v>0.86458333333333326</v>
      </c>
      <c r="AQ13" s="10">
        <f t="shared" ref="AQ13:AR13" si="209">AP13+14/1440</f>
        <v>0.87430555555555545</v>
      </c>
      <c r="AR13" s="10">
        <f t="shared" si="209"/>
        <v>0.88402777777777763</v>
      </c>
      <c r="AS13" s="10">
        <f t="shared" ref="AS13" si="210">AR13+30/1440</f>
        <v>0.90486111111111101</v>
      </c>
      <c r="AT13" s="10">
        <f t="shared" ref="AT13" si="211">AS13+32/1440</f>
        <v>0.92708333333333326</v>
      </c>
      <c r="AU13" s="10">
        <f t="shared" si="57"/>
        <v>0.93680555555555545</v>
      </c>
      <c r="AV13" s="9"/>
      <c r="AW13" s="9"/>
      <c r="AX13" s="9"/>
      <c r="AY13" s="104"/>
      <c r="AZ13" s="11"/>
      <c r="BA13" s="11"/>
      <c r="BB13" s="66">
        <v>19</v>
      </c>
      <c r="BC13" s="73">
        <f>(M13-E13)+(AK13-O13)+(AU13-AM13)</f>
        <v>0.59305555555555567</v>
      </c>
      <c r="BD13" s="74">
        <f t="shared" si="83"/>
        <v>14.233333333333333</v>
      </c>
      <c r="BE13" s="29">
        <f t="shared" si="58"/>
        <v>14.613333333333333</v>
      </c>
    </row>
    <row r="14" spans="1:57" s="23" customFormat="1" ht="16.5" thickBot="1">
      <c r="A14" s="260">
        <v>9</v>
      </c>
      <c r="B14" s="25">
        <v>9</v>
      </c>
      <c r="C14" s="105"/>
      <c r="D14" s="9"/>
      <c r="E14" s="9">
        <f t="shared" si="109"/>
        <v>0.28611111111111093</v>
      </c>
      <c r="F14" s="9">
        <f t="shared" si="110"/>
        <v>0.30833333333333313</v>
      </c>
      <c r="G14" s="9">
        <f t="shared" si="59"/>
        <v>0.31805555555555537</v>
      </c>
      <c r="H14" s="9">
        <f t="shared" si="26"/>
        <v>0.32777777777777761</v>
      </c>
      <c r="I14" s="9">
        <f t="shared" si="27"/>
        <v>0.34861111111111093</v>
      </c>
      <c r="J14" s="9">
        <f t="shared" si="28"/>
        <v>0.37083333333333313</v>
      </c>
      <c r="K14" s="9">
        <f t="shared" si="29"/>
        <v>0.38055555555555537</v>
      </c>
      <c r="L14" s="10">
        <f t="shared" si="29"/>
        <v>0.39027777777777761</v>
      </c>
      <c r="M14" s="10">
        <f t="shared" ref="M14" si="212">L14+30/1440</f>
        <v>0.41111111111111093</v>
      </c>
      <c r="N14" s="10">
        <f t="shared" ref="N14" si="213">M14+32/1440</f>
        <v>0.43333333333333313</v>
      </c>
      <c r="O14" s="10">
        <f t="shared" ref="O14:P14" si="214">N14+14/1440</f>
        <v>0.44305555555555537</v>
      </c>
      <c r="P14" s="10">
        <f t="shared" si="214"/>
        <v>0.45277777777777761</v>
      </c>
      <c r="Q14" s="20">
        <f t="shared" ref="Q14" si="215">P14+30/1440</f>
        <v>0.47361111111111093</v>
      </c>
      <c r="R14" s="20">
        <f t="shared" ref="R14" si="216">Q14+32/1440</f>
        <v>0.49583333333333313</v>
      </c>
      <c r="S14" s="20">
        <f t="shared" ref="S14:T14" si="217">R14+14/1440</f>
        <v>0.50555555555555531</v>
      </c>
      <c r="T14" s="10">
        <f t="shared" si="217"/>
        <v>0.5152777777777775</v>
      </c>
      <c r="U14" s="10">
        <f t="shared" ref="U14" si="218">T14+30/1440</f>
        <v>0.53611111111111087</v>
      </c>
      <c r="V14" s="10">
        <f t="shared" ref="V14" si="219">U14+32/1440</f>
        <v>0.55833333333333313</v>
      </c>
      <c r="W14" s="130">
        <f t="shared" ref="W14:X14" si="220">V14+14/1440</f>
        <v>0.56805555555555531</v>
      </c>
      <c r="X14" s="131">
        <f t="shared" si="220"/>
        <v>0.5777777777777775</v>
      </c>
      <c r="Y14" s="132">
        <f t="shared" ref="Y14" si="221">X14+30/1440</f>
        <v>0.59861111111111087</v>
      </c>
      <c r="Z14" s="129">
        <f t="shared" ref="Z14" si="222">Y14+32/1440</f>
        <v>0.62083333333333313</v>
      </c>
      <c r="AA14" s="115">
        <f t="shared" ref="AA14:AB14" si="223">Z14+14/1440</f>
        <v>0.63055555555555531</v>
      </c>
      <c r="AB14" s="10">
        <f t="shared" si="223"/>
        <v>0.6402777777777775</v>
      </c>
      <c r="AC14" s="10">
        <f t="shared" ref="AC14" si="224">AB14+30/1440</f>
        <v>0.66111111111111087</v>
      </c>
      <c r="AD14" s="10">
        <f t="shared" ref="AD14" si="225">AC14+32/1440</f>
        <v>0.68333333333333313</v>
      </c>
      <c r="AE14" s="10">
        <f t="shared" ref="AE14:AF14" si="226">AD14+14/1440</f>
        <v>0.69305555555555531</v>
      </c>
      <c r="AF14" s="10">
        <f t="shared" si="226"/>
        <v>0.7027777777777775</v>
      </c>
      <c r="AG14" s="10">
        <f t="shared" ref="AG14" si="227">AF14+30/1440</f>
        <v>0.72361111111111087</v>
      </c>
      <c r="AH14" s="10">
        <f t="shared" ref="AH14" si="228">AG14+32/1440</f>
        <v>0.74583333333333313</v>
      </c>
      <c r="AI14" s="20">
        <f t="shared" ref="AI14:AJ14" si="229">AH14+14/1440</f>
        <v>0.75555555555555531</v>
      </c>
      <c r="AJ14" s="20">
        <f t="shared" si="229"/>
        <v>0.7652777777777775</v>
      </c>
      <c r="AK14" s="20">
        <f t="shared" ref="AK14" si="230">AJ14+30/1440</f>
        <v>0.78611111111111087</v>
      </c>
      <c r="AL14" s="10">
        <f t="shared" ref="AL14" si="231">AK14+32/1440</f>
        <v>0.80833333333333313</v>
      </c>
      <c r="AM14" s="10">
        <f t="shared" ref="AM14:AN14" si="232">AL14+14/1440</f>
        <v>0.81805555555555531</v>
      </c>
      <c r="AN14" s="10">
        <f t="shared" si="232"/>
        <v>0.8277777777777775</v>
      </c>
      <c r="AO14" s="10">
        <f t="shared" ref="AO14" si="233">AN14+30/1440</f>
        <v>0.84861111111111087</v>
      </c>
      <c r="AP14" s="10">
        <f t="shared" ref="AP14" si="234">AO14+32/1440</f>
        <v>0.87083333333333313</v>
      </c>
      <c r="AQ14" s="10">
        <f t="shared" ref="AQ14:AR14" si="235">AP14+14/1440</f>
        <v>0.88055555555555531</v>
      </c>
      <c r="AR14" s="10">
        <f t="shared" si="235"/>
        <v>0.8902777777777775</v>
      </c>
      <c r="AS14" s="10">
        <f t="shared" ref="AS14" si="236">AR14+30/1440</f>
        <v>0.91111111111111087</v>
      </c>
      <c r="AT14" s="10"/>
      <c r="AU14" s="10"/>
      <c r="AV14" s="9"/>
      <c r="AW14" s="9"/>
      <c r="AX14" s="9"/>
      <c r="AY14" s="105"/>
      <c r="AZ14" s="9"/>
      <c r="BA14" s="9"/>
      <c r="BB14" s="66">
        <v>18</v>
      </c>
      <c r="BC14" s="91">
        <f>(Q14-E14)+(AI14-S14)+(AS14-AK14)</f>
        <v>0.5625</v>
      </c>
      <c r="BD14" s="74">
        <f t="shared" si="83"/>
        <v>13.5</v>
      </c>
      <c r="BE14" s="29">
        <f t="shared" si="58"/>
        <v>13.88</v>
      </c>
    </row>
    <row r="15" spans="1:57" s="23" customFormat="1" ht="16.5" thickBot="1">
      <c r="A15" s="275">
        <v>10</v>
      </c>
      <c r="B15" s="75">
        <v>9</v>
      </c>
      <c r="C15" s="276">
        <v>0.26180555555555557</v>
      </c>
      <c r="D15" s="19">
        <f>C15+14/1440</f>
        <v>0.27152777777777781</v>
      </c>
      <c r="E15" s="19">
        <f>D15+30/1440</f>
        <v>0.29236111111111113</v>
      </c>
      <c r="F15" s="19">
        <f t="shared" si="110"/>
        <v>0.3145833333333331</v>
      </c>
      <c r="G15" s="19">
        <f t="shared" si="59"/>
        <v>0.32430555555555535</v>
      </c>
      <c r="H15" s="19">
        <f>G15+14/1440</f>
        <v>0.33402777777777759</v>
      </c>
      <c r="I15" s="19">
        <f t="shared" si="27"/>
        <v>0.35486111111111091</v>
      </c>
      <c r="J15" s="19">
        <f t="shared" si="28"/>
        <v>0.3770833333333331</v>
      </c>
      <c r="K15" s="38">
        <f t="shared" si="29"/>
        <v>0.38680555555555535</v>
      </c>
      <c r="L15" s="38">
        <f t="shared" si="29"/>
        <v>0.39652777777777759</v>
      </c>
      <c r="M15" s="39">
        <f t="shared" ref="M15" si="237">L15+30/1440</f>
        <v>0.41736111111111091</v>
      </c>
      <c r="N15" s="39">
        <f t="shared" ref="N15" si="238">M15+32/1440</f>
        <v>0.4395833333333331</v>
      </c>
      <c r="O15" s="39">
        <f t="shared" ref="O15:P15" si="239">N15+14/1440</f>
        <v>0.44930555555555535</v>
      </c>
      <c r="P15" s="38">
        <f t="shared" si="239"/>
        <v>0.45902777777777759</v>
      </c>
      <c r="Q15" s="38">
        <f t="shared" ref="Q15" si="240">P15+30/1440</f>
        <v>0.47986111111111091</v>
      </c>
      <c r="R15" s="38">
        <f t="shared" ref="R15" si="241">Q15+32/1440</f>
        <v>0.5020833333333331</v>
      </c>
      <c r="S15" s="38">
        <f t="shared" ref="S15:T15" si="242">R15+14/1440</f>
        <v>0.51180555555555529</v>
      </c>
      <c r="T15" s="38">
        <f t="shared" si="242"/>
        <v>0.52152777777777748</v>
      </c>
      <c r="U15" s="38">
        <f t="shared" ref="U15" si="243">T15+30/1440</f>
        <v>0.54236111111111085</v>
      </c>
      <c r="V15" s="135">
        <f t="shared" ref="V15" si="244">U15+32/1440</f>
        <v>0.5645833333333331</v>
      </c>
      <c r="W15" s="132">
        <f t="shared" ref="W15:X15" si="245">V15+14/1440</f>
        <v>0.57430555555555529</v>
      </c>
      <c r="X15" s="136">
        <f t="shared" si="245"/>
        <v>0.58402777777777748</v>
      </c>
      <c r="Y15" s="134">
        <f t="shared" ref="Y15" si="246">X15+30/1440</f>
        <v>0.60486111111111085</v>
      </c>
      <c r="Z15" s="38">
        <f t="shared" ref="Z15" si="247">Y15+32/1440</f>
        <v>0.6270833333333331</v>
      </c>
      <c r="AA15" s="38">
        <f t="shared" ref="AA15:AB15" si="248">Z15+14/1440</f>
        <v>0.63680555555555529</v>
      </c>
      <c r="AB15" s="38">
        <f t="shared" si="248"/>
        <v>0.64652777777777748</v>
      </c>
      <c r="AC15" s="38">
        <f t="shared" ref="AC15" si="249">AB15+30/1440</f>
        <v>0.66736111111111085</v>
      </c>
      <c r="AD15" s="38">
        <f t="shared" ref="AD15" si="250">AC15+32/1440</f>
        <v>0.6895833333333331</v>
      </c>
      <c r="AE15" s="39">
        <f t="shared" ref="AE15:AF15" si="251">AD15+14/1440</f>
        <v>0.69930555555555529</v>
      </c>
      <c r="AF15" s="39">
        <f t="shared" si="251"/>
        <v>0.70902777777777748</v>
      </c>
      <c r="AG15" s="39">
        <f t="shared" ref="AG15" si="252">AF15+30/1440</f>
        <v>0.72986111111111085</v>
      </c>
      <c r="AH15" s="38">
        <f t="shared" ref="AH15" si="253">AG15+32/1440</f>
        <v>0.7520833333333331</v>
      </c>
      <c r="AI15" s="38">
        <f t="shared" ref="AI15:AJ15" si="254">AH15+14/1440</f>
        <v>0.76180555555555529</v>
      </c>
      <c r="AJ15" s="38">
        <f t="shared" si="254"/>
        <v>0.77152777777777748</v>
      </c>
      <c r="AK15" s="38">
        <f t="shared" ref="AK15" si="255">AJ15+30/1440</f>
        <v>0.79236111111111085</v>
      </c>
      <c r="AL15" s="38">
        <f t="shared" ref="AL15" si="256">AK15+32/1440</f>
        <v>0.8145833333333331</v>
      </c>
      <c r="AM15" s="38">
        <f t="shared" ref="AM15:AN15" si="257">AL15+14/1440</f>
        <v>0.82430555555555529</v>
      </c>
      <c r="AN15" s="38">
        <f t="shared" si="257"/>
        <v>0.83402777777777748</v>
      </c>
      <c r="AO15" s="38">
        <f t="shared" ref="AO15" si="258">AN15+30/1440</f>
        <v>0.85486111111111085</v>
      </c>
      <c r="AP15" s="38">
        <f t="shared" ref="AP15" si="259">AO15+32/1440</f>
        <v>0.8770833333333331</v>
      </c>
      <c r="AQ15" s="38">
        <f t="shared" ref="AQ15" si="260">AP15+14/1440</f>
        <v>0.88680555555555529</v>
      </c>
      <c r="AR15" s="38"/>
      <c r="AS15" s="38"/>
      <c r="AT15" s="38"/>
      <c r="AU15" s="38"/>
      <c r="AV15" s="19"/>
      <c r="AW15" s="19"/>
      <c r="AX15" s="19"/>
      <c r="AY15" s="164"/>
      <c r="AZ15" s="165"/>
      <c r="BA15" s="165"/>
      <c r="BB15" s="76">
        <v>18</v>
      </c>
      <c r="BC15" s="77">
        <f>(M15-C15)+(AE15-O15)+(AQ15-AG15)</f>
        <v>0.56249999999999978</v>
      </c>
      <c r="BD15" s="92">
        <f t="shared" si="83"/>
        <v>13.5</v>
      </c>
      <c r="BE15" s="93">
        <f t="shared" si="58"/>
        <v>13.88</v>
      </c>
    </row>
    <row r="16" spans="1:57">
      <c r="B16" s="17"/>
      <c r="BB16" s="34">
        <f>SUM(BB6:BB15)</f>
        <v>181</v>
      </c>
      <c r="BC16" s="34"/>
      <c r="BD16" s="55">
        <f>SUM(BD6:BD15)</f>
        <v>135.69999999999999</v>
      </c>
      <c r="BE16" s="55">
        <f t="shared" si="58"/>
        <v>136.07999999999998</v>
      </c>
    </row>
    <row r="18" spans="1:5" s="179" customFormat="1" ht="15.75">
      <c r="A18" s="179" t="s">
        <v>23</v>
      </c>
      <c r="B18" s="180"/>
    </row>
    <row r="19" spans="1:5" s="179" customFormat="1" ht="15.75">
      <c r="A19" s="179" t="s">
        <v>78</v>
      </c>
      <c r="B19" s="271">
        <v>0.47916666666666669</v>
      </c>
      <c r="D19" s="179" t="s">
        <v>79</v>
      </c>
    </row>
    <row r="20" spans="1:5" s="179" customFormat="1" ht="15.75">
      <c r="A20" s="179" t="s">
        <v>80</v>
      </c>
      <c r="B20" s="267" t="s">
        <v>105</v>
      </c>
      <c r="D20" s="179" t="s">
        <v>107</v>
      </c>
      <c r="E20" s="277"/>
    </row>
    <row r="21" spans="1:5" s="179" customFormat="1" ht="15.75">
      <c r="A21" s="266"/>
      <c r="B21" s="267" t="s">
        <v>1</v>
      </c>
      <c r="D21" s="268" t="s">
        <v>81</v>
      </c>
    </row>
    <row r="22" spans="1:5" s="179" customFormat="1" ht="15.75">
      <c r="B22" s="265" t="s">
        <v>54</v>
      </c>
      <c r="D22" s="179" t="s">
        <v>106</v>
      </c>
    </row>
    <row r="23" spans="1:5" s="179" customFormat="1" ht="15.75">
      <c r="A23" s="179" t="s">
        <v>84</v>
      </c>
      <c r="B23" s="184">
        <v>3</v>
      </c>
      <c r="D23" s="179" t="s">
        <v>87</v>
      </c>
    </row>
    <row r="24" spans="1:5" s="179" customFormat="1" ht="15.75">
      <c r="A24" s="269">
        <v>4</v>
      </c>
      <c r="B24" s="270">
        <v>0.27083333333333331</v>
      </c>
      <c r="C24" s="269"/>
      <c r="D24" s="179" t="s">
        <v>88</v>
      </c>
    </row>
  </sheetData>
  <mergeCells count="6">
    <mergeCell ref="BE4:BE5"/>
    <mergeCell ref="A4:A5"/>
    <mergeCell ref="B4:B5"/>
    <mergeCell ref="C4:BA4"/>
    <mergeCell ref="BB4:BB5"/>
    <mergeCell ref="BC4:BD4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C18"/>
  <sheetViews>
    <sheetView topLeftCell="F1" zoomScale="80" zoomScaleNormal="80" workbookViewId="0">
      <selection activeCell="AP1" sqref="AP1"/>
    </sheetView>
  </sheetViews>
  <sheetFormatPr defaultRowHeight="15"/>
  <cols>
    <col min="2" max="2" width="10.140625" customWidth="1"/>
    <col min="3" max="3" width="6.85546875" customWidth="1"/>
    <col min="4" max="49" width="6.7109375" customWidth="1"/>
    <col min="50" max="51" width="6.7109375" hidden="1" customWidth="1"/>
  </cols>
  <sheetData>
    <row r="1" spans="1:55" ht="15.75">
      <c r="L1" s="8"/>
      <c r="M1" s="8"/>
      <c r="N1" s="8"/>
      <c r="O1" s="8"/>
      <c r="P1" s="8"/>
      <c r="Q1" s="8"/>
      <c r="R1" s="8"/>
      <c r="S1" s="8"/>
      <c r="T1" s="8"/>
      <c r="U1" s="1"/>
      <c r="V1" s="12" t="s">
        <v>55</v>
      </c>
      <c r="X1" s="12"/>
      <c r="Y1" s="12"/>
      <c r="Z1" s="12"/>
      <c r="AA1" s="12"/>
      <c r="AB1" s="12"/>
      <c r="AD1" s="119" t="s">
        <v>72</v>
      </c>
      <c r="AE1" s="8"/>
      <c r="AI1" s="12" t="s">
        <v>22</v>
      </c>
      <c r="AM1" s="12" t="s">
        <v>63</v>
      </c>
      <c r="AP1" s="202" t="s">
        <v>96</v>
      </c>
    </row>
    <row r="2" spans="1:55" ht="15.75" thickBot="1">
      <c r="Y2" t="s">
        <v>56</v>
      </c>
      <c r="AF2" t="s">
        <v>73</v>
      </c>
      <c r="AJ2" s="107"/>
      <c r="AK2" s="161"/>
    </row>
    <row r="3" spans="1:55" s="23" customFormat="1" ht="15" customHeight="1">
      <c r="A3" s="338" t="s">
        <v>0</v>
      </c>
      <c r="B3" s="340" t="s">
        <v>2</v>
      </c>
      <c r="C3" s="174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3" t="s">
        <v>5</v>
      </c>
      <c r="BA3" s="345" t="s">
        <v>6</v>
      </c>
      <c r="BB3" s="346"/>
      <c r="BC3" s="336" t="s">
        <v>7</v>
      </c>
    </row>
    <row r="4" spans="1:55" s="23" customFormat="1" ht="15.75">
      <c r="A4" s="339"/>
      <c r="B4" s="341"/>
      <c r="C4" s="109" t="s">
        <v>57</v>
      </c>
      <c r="D4" s="99" t="s">
        <v>58</v>
      </c>
      <c r="E4" s="24" t="s">
        <v>13</v>
      </c>
      <c r="F4" s="99" t="s">
        <v>58</v>
      </c>
      <c r="G4" s="109" t="s">
        <v>57</v>
      </c>
      <c r="H4" s="99" t="s">
        <v>58</v>
      </c>
      <c r="I4" s="24" t="s">
        <v>13</v>
      </c>
      <c r="J4" s="99" t="s">
        <v>58</v>
      </c>
      <c r="K4" s="109" t="s">
        <v>57</v>
      </c>
      <c r="L4" s="99" t="s">
        <v>58</v>
      </c>
      <c r="M4" s="24" t="s">
        <v>13</v>
      </c>
      <c r="N4" s="99" t="s">
        <v>58</v>
      </c>
      <c r="O4" s="109" t="s">
        <v>57</v>
      </c>
      <c r="P4" s="99" t="s">
        <v>58</v>
      </c>
      <c r="Q4" s="24" t="s">
        <v>13</v>
      </c>
      <c r="R4" s="99" t="s">
        <v>58</v>
      </c>
      <c r="S4" s="109" t="s">
        <v>57</v>
      </c>
      <c r="T4" s="99" t="s">
        <v>58</v>
      </c>
      <c r="U4" s="24" t="s">
        <v>13</v>
      </c>
      <c r="V4" s="99" t="s">
        <v>58</v>
      </c>
      <c r="W4" s="109" t="s">
        <v>57</v>
      </c>
      <c r="X4" s="99" t="s">
        <v>58</v>
      </c>
      <c r="Y4" s="24" t="s">
        <v>13</v>
      </c>
      <c r="Z4" s="99" t="s">
        <v>58</v>
      </c>
      <c r="AA4" s="109" t="s">
        <v>57</v>
      </c>
      <c r="AB4" s="99" t="s">
        <v>58</v>
      </c>
      <c r="AC4" s="24" t="s">
        <v>13</v>
      </c>
      <c r="AD4" s="99" t="s">
        <v>58</v>
      </c>
      <c r="AE4" s="109" t="s">
        <v>57</v>
      </c>
      <c r="AF4" s="99" t="s">
        <v>58</v>
      </c>
      <c r="AG4" s="24" t="s">
        <v>13</v>
      </c>
      <c r="AH4" s="99" t="s">
        <v>58</v>
      </c>
      <c r="AI4" s="109" t="s">
        <v>57</v>
      </c>
      <c r="AJ4" s="99" t="s">
        <v>58</v>
      </c>
      <c r="AK4" s="24" t="s">
        <v>13</v>
      </c>
      <c r="AL4" s="99" t="s">
        <v>58</v>
      </c>
      <c r="AM4" s="109" t="s">
        <v>57</v>
      </c>
      <c r="AN4" s="99" t="s">
        <v>58</v>
      </c>
      <c r="AO4" s="24" t="s">
        <v>13</v>
      </c>
      <c r="AP4" s="99" t="s">
        <v>58</v>
      </c>
      <c r="AQ4" s="109" t="s">
        <v>57</v>
      </c>
      <c r="AR4" s="99" t="s">
        <v>58</v>
      </c>
      <c r="AS4" s="24" t="s">
        <v>13</v>
      </c>
      <c r="AT4" s="99" t="s">
        <v>58</v>
      </c>
      <c r="AU4" s="109" t="s">
        <v>57</v>
      </c>
      <c r="AV4" s="99" t="s">
        <v>58</v>
      </c>
      <c r="AW4" s="24" t="s">
        <v>13</v>
      </c>
      <c r="AX4" s="99" t="s">
        <v>58</v>
      </c>
      <c r="AY4" s="109" t="s">
        <v>57</v>
      </c>
      <c r="AZ4" s="344"/>
      <c r="BA4" s="175"/>
      <c r="BB4" s="176"/>
      <c r="BC4" s="337"/>
    </row>
    <row r="5" spans="1:55" s="23" customFormat="1" ht="15.75">
      <c r="A5" s="279">
        <v>1</v>
      </c>
      <c r="B5" s="177">
        <v>14</v>
      </c>
      <c r="C5" s="178"/>
      <c r="D5" s="129"/>
      <c r="E5" s="123">
        <v>0.28125</v>
      </c>
      <c r="F5" s="117">
        <f>E5+17/1440</f>
        <v>0.29305555555555557</v>
      </c>
      <c r="G5" s="10">
        <f>F5+18/1440</f>
        <v>0.30555555555555558</v>
      </c>
      <c r="H5" s="10">
        <f>G5+18/1440</f>
        <v>0.31805555555555559</v>
      </c>
      <c r="I5" s="117">
        <f>H5+17/1440</f>
        <v>0.32986111111111116</v>
      </c>
      <c r="J5" s="117">
        <f t="shared" ref="J5:J9" si="0">I5+17/1440</f>
        <v>0.34166666666666673</v>
      </c>
      <c r="K5" s="10">
        <f t="shared" ref="K5:K9" si="1">J5+18/1440</f>
        <v>0.35416666666666674</v>
      </c>
      <c r="L5" s="10">
        <f t="shared" ref="L5:L9" si="2">K5+18/1440</f>
        <v>0.36666666666666675</v>
      </c>
      <c r="M5" s="117">
        <f t="shared" ref="M5:M9" si="3">L5+17/1440</f>
        <v>0.37847222222222232</v>
      </c>
      <c r="N5" s="117">
        <f t="shared" ref="N5:N9" si="4">M5+17/1440</f>
        <v>0.39027777777777789</v>
      </c>
      <c r="O5" s="10">
        <f t="shared" ref="O5:O9" si="5">N5+18/1440</f>
        <v>0.4027777777777779</v>
      </c>
      <c r="P5" s="10">
        <f t="shared" ref="P5:P9" si="6">O5+18/1440</f>
        <v>0.41527777777777791</v>
      </c>
      <c r="Q5" s="117">
        <f t="shared" ref="Q5:Q9" si="7">P5+17/1440</f>
        <v>0.42708333333333348</v>
      </c>
      <c r="R5" s="117">
        <f t="shared" ref="R5:R9" si="8">Q5+17/1440</f>
        <v>0.43888888888888905</v>
      </c>
      <c r="S5" s="10">
        <f t="shared" ref="S5:S9" si="9">R5+18/1440</f>
        <v>0.45138888888888906</v>
      </c>
      <c r="T5" s="10">
        <f t="shared" ref="T5:T9" si="10">S5+18/1440</f>
        <v>0.46388888888888907</v>
      </c>
      <c r="U5" s="15">
        <f t="shared" ref="U5:U9" si="11">T5+17/1440</f>
        <v>0.47569444444444464</v>
      </c>
      <c r="V5" s="15">
        <f t="shared" ref="V5:V9" si="12">U5+17/1440</f>
        <v>0.48750000000000021</v>
      </c>
      <c r="W5" s="20">
        <f t="shared" ref="W5:W9" si="13">V5+18/1440</f>
        <v>0.50000000000000022</v>
      </c>
      <c r="X5" s="20">
        <f t="shared" ref="X5:X9" si="14">W5+18/1440</f>
        <v>0.51250000000000018</v>
      </c>
      <c r="Y5" s="15">
        <f t="shared" ref="Y5:Y9" si="15">X5+17/1440</f>
        <v>0.52430555555555569</v>
      </c>
      <c r="Z5" s="117">
        <f t="shared" ref="Z5:Z9" si="16">Y5+17/1440</f>
        <v>0.5361111111111112</v>
      </c>
      <c r="AA5" s="10">
        <f t="shared" ref="AA5:AA9" si="17">Z5+18/1440</f>
        <v>0.54861111111111116</v>
      </c>
      <c r="AB5" s="10">
        <f t="shared" ref="AB5:AB9" si="18">AA5+18/1440</f>
        <v>0.56111111111111112</v>
      </c>
      <c r="AC5" s="117">
        <f t="shared" ref="AC5:AC9" si="19">AB5+17/1440</f>
        <v>0.57291666666666663</v>
      </c>
      <c r="AD5" s="117">
        <f t="shared" ref="AD5:AD9" si="20">AC5+17/1440</f>
        <v>0.58472222222222214</v>
      </c>
      <c r="AE5" s="10">
        <f t="shared" ref="AE5:AE9" si="21">AD5+18/1440</f>
        <v>0.5972222222222221</v>
      </c>
      <c r="AF5" s="10">
        <f t="shared" ref="AF5:AF9" si="22">AE5+18/1440</f>
        <v>0.60972222222222205</v>
      </c>
      <c r="AG5" s="117">
        <f t="shared" ref="AG5:AG9" si="23">AF5+17/1440</f>
        <v>0.62152777777777757</v>
      </c>
      <c r="AH5" s="117">
        <f t="shared" ref="AH5:AH9" si="24">AG5+17/1440</f>
        <v>0.63333333333333308</v>
      </c>
      <c r="AI5" s="10">
        <f t="shared" ref="AI5:AI9" si="25">AH5+18/1440</f>
        <v>0.64583333333333304</v>
      </c>
      <c r="AJ5" s="10">
        <f t="shared" ref="AJ5:AJ9" si="26">AI5+18/1440</f>
        <v>0.65833333333333299</v>
      </c>
      <c r="AK5" s="15">
        <f t="shared" ref="AK5:AK9" si="27">AJ5+17/1440</f>
        <v>0.67013888888888851</v>
      </c>
      <c r="AL5" s="15">
        <f t="shared" ref="AL5:AL9" si="28">AK5+17/1440</f>
        <v>0.68194444444444402</v>
      </c>
      <c r="AM5" s="20">
        <f t="shared" ref="AM5:AM9" si="29">AL5+18/1440</f>
        <v>0.69444444444444398</v>
      </c>
      <c r="AN5" s="20">
        <f t="shared" ref="AN5:AN9" si="30">AM5+18/1440</f>
        <v>0.70694444444444393</v>
      </c>
      <c r="AO5" s="15">
        <f t="shared" ref="AO5:AO9" si="31">AN5+17/1440</f>
        <v>0.71874999999999944</v>
      </c>
      <c r="AP5" s="117">
        <f t="shared" ref="AP5:AP9" si="32">AO5+17/1440</f>
        <v>0.73055555555555496</v>
      </c>
      <c r="AQ5" s="10">
        <f t="shared" ref="AQ5:AQ9" si="33">AP5+18/1440</f>
        <v>0.74305555555555491</v>
      </c>
      <c r="AR5" s="10">
        <f t="shared" ref="AR5:AR6" si="34">AQ5+18/1440</f>
        <v>0.75555555555555487</v>
      </c>
      <c r="AS5" s="117">
        <f t="shared" ref="AS5:AS6" si="35">AR5+17/1440</f>
        <v>0.76736111111111038</v>
      </c>
      <c r="AT5" s="117">
        <f t="shared" ref="AT5" si="36">AS5+17/1440</f>
        <v>0.7791666666666659</v>
      </c>
      <c r="AU5" s="10">
        <f t="shared" ref="AU5" si="37">AT5+18/1440</f>
        <v>0.79166666666666585</v>
      </c>
      <c r="AV5" s="10">
        <f t="shared" ref="AV5" si="38">AU5+18/1440</f>
        <v>0.80416666666666581</v>
      </c>
      <c r="AW5" s="117">
        <f t="shared" ref="AW5" si="39">AV5+17/1440</f>
        <v>0.81597222222222132</v>
      </c>
      <c r="AX5" s="14"/>
      <c r="AY5" s="9"/>
      <c r="AZ5" s="168">
        <v>18</v>
      </c>
      <c r="BA5" s="9">
        <f>(U5-E5)+(AK5-Y5)+(AW5-AO5)</f>
        <v>0.43749999999999933</v>
      </c>
      <c r="BB5" s="74">
        <f>HOUR(BA5)+MINUTE(BA5)/60</f>
        <v>10.5</v>
      </c>
      <c r="BC5" s="169">
        <f>BB5+0.38</f>
        <v>10.88</v>
      </c>
    </row>
    <row r="6" spans="1:55" s="23" customFormat="1" ht="15.75">
      <c r="A6" s="279">
        <v>2</v>
      </c>
      <c r="B6" s="177">
        <v>14</v>
      </c>
      <c r="C6" s="178"/>
      <c r="D6" s="129"/>
      <c r="E6" s="10">
        <f>E5+14/1440</f>
        <v>0.29097222222222224</v>
      </c>
      <c r="F6" s="117">
        <f t="shared" ref="F6:F9" si="40">E6+17/1440</f>
        <v>0.30277777777777781</v>
      </c>
      <c r="G6" s="10">
        <f t="shared" ref="G6:G9" si="41">F6+18/1440</f>
        <v>0.31527777777777782</v>
      </c>
      <c r="H6" s="10">
        <f t="shared" ref="H6:H9" si="42">G6+18/1440</f>
        <v>0.32777777777777783</v>
      </c>
      <c r="I6" s="117">
        <f t="shared" ref="I6:I9" si="43">H6+17/1440</f>
        <v>0.3395833333333334</v>
      </c>
      <c r="J6" s="117">
        <f t="shared" si="0"/>
        <v>0.35138888888888897</v>
      </c>
      <c r="K6" s="10">
        <f t="shared" si="1"/>
        <v>0.36388888888888898</v>
      </c>
      <c r="L6" s="10">
        <f t="shared" si="2"/>
        <v>0.37638888888888899</v>
      </c>
      <c r="M6" s="117">
        <f t="shared" si="3"/>
        <v>0.38819444444444456</v>
      </c>
      <c r="N6" s="117">
        <f t="shared" si="4"/>
        <v>0.40000000000000013</v>
      </c>
      <c r="O6" s="10">
        <f t="shared" si="5"/>
        <v>0.41250000000000014</v>
      </c>
      <c r="P6" s="10">
        <f t="shared" si="6"/>
        <v>0.42500000000000016</v>
      </c>
      <c r="Q6" s="117">
        <f t="shared" si="7"/>
        <v>0.43680555555555572</v>
      </c>
      <c r="R6" s="117">
        <f t="shared" si="8"/>
        <v>0.44861111111111129</v>
      </c>
      <c r="S6" s="10">
        <f t="shared" si="9"/>
        <v>0.4611111111111113</v>
      </c>
      <c r="T6" s="10">
        <f t="shared" si="10"/>
        <v>0.47361111111111132</v>
      </c>
      <c r="U6" s="117">
        <f t="shared" si="11"/>
        <v>0.48541666666666689</v>
      </c>
      <c r="V6" s="117">
        <f t="shared" si="12"/>
        <v>0.49722222222222245</v>
      </c>
      <c r="W6" s="10">
        <f t="shared" si="13"/>
        <v>0.50972222222222241</v>
      </c>
      <c r="X6" s="10">
        <f t="shared" si="14"/>
        <v>0.52222222222222237</v>
      </c>
      <c r="Y6" s="15">
        <f t="shared" si="15"/>
        <v>0.53402777777777788</v>
      </c>
      <c r="Z6" s="15">
        <f t="shared" si="16"/>
        <v>0.54583333333333339</v>
      </c>
      <c r="AA6" s="20">
        <f t="shared" si="17"/>
        <v>0.55833333333333335</v>
      </c>
      <c r="AB6" s="20">
        <f t="shared" si="18"/>
        <v>0.5708333333333333</v>
      </c>
      <c r="AC6" s="15">
        <f t="shared" si="19"/>
        <v>0.58263888888888882</v>
      </c>
      <c r="AD6" s="117">
        <f t="shared" si="20"/>
        <v>0.59444444444444433</v>
      </c>
      <c r="AE6" s="10">
        <f t="shared" si="21"/>
        <v>0.60694444444444429</v>
      </c>
      <c r="AF6" s="10">
        <f t="shared" si="22"/>
        <v>0.61944444444444424</v>
      </c>
      <c r="AG6" s="117">
        <f t="shared" si="23"/>
        <v>0.63124999999999976</v>
      </c>
      <c r="AH6" s="117">
        <f t="shared" si="24"/>
        <v>0.64305555555555527</v>
      </c>
      <c r="AI6" s="10">
        <f t="shared" si="25"/>
        <v>0.65555555555555522</v>
      </c>
      <c r="AJ6" s="10">
        <f t="shared" si="26"/>
        <v>0.66805555555555518</v>
      </c>
      <c r="AK6" s="117">
        <f t="shared" si="27"/>
        <v>0.67986111111111069</v>
      </c>
      <c r="AL6" s="117">
        <f t="shared" si="28"/>
        <v>0.69166666666666621</v>
      </c>
      <c r="AM6" s="10">
        <f t="shared" si="29"/>
        <v>0.70416666666666616</v>
      </c>
      <c r="AN6" s="10">
        <f t="shared" si="30"/>
        <v>0.71666666666666612</v>
      </c>
      <c r="AO6" s="117">
        <f t="shared" si="31"/>
        <v>0.72847222222222163</v>
      </c>
      <c r="AP6" s="117">
        <f t="shared" si="32"/>
        <v>0.74027777777777715</v>
      </c>
      <c r="AQ6" s="10">
        <f t="shared" si="33"/>
        <v>0.7527777777777771</v>
      </c>
      <c r="AR6" s="10">
        <f t="shared" si="34"/>
        <v>0.76527777777777706</v>
      </c>
      <c r="AS6" s="117">
        <f t="shared" si="35"/>
        <v>0.77708333333333257</v>
      </c>
      <c r="AT6" s="117"/>
      <c r="AU6" s="10"/>
      <c r="AV6" s="10"/>
      <c r="AW6" s="117"/>
      <c r="AX6" s="14"/>
      <c r="AY6" s="9"/>
      <c r="AZ6" s="168">
        <v>18</v>
      </c>
      <c r="BA6" s="9">
        <f>(Y6-E6)+(AS6-AC6)</f>
        <v>0.43749999999999939</v>
      </c>
      <c r="BB6" s="74">
        <f t="shared" ref="BB6:BB8" si="44">HOUR(BA6)+MINUTE(BA6)/60</f>
        <v>10.5</v>
      </c>
      <c r="BC6" s="169">
        <f t="shared" ref="BC6:BC8" si="45">BB6+0.38</f>
        <v>10.88</v>
      </c>
    </row>
    <row r="7" spans="1:55" s="23" customFormat="1" ht="15.75">
      <c r="A7" s="279">
        <v>3</v>
      </c>
      <c r="B7" s="177">
        <v>14</v>
      </c>
      <c r="C7" s="178"/>
      <c r="D7" s="129"/>
      <c r="E7" s="10">
        <f t="shared" ref="E7:E9" si="46">E6+14/1440</f>
        <v>0.30069444444444449</v>
      </c>
      <c r="F7" s="117">
        <f t="shared" si="40"/>
        <v>0.31250000000000006</v>
      </c>
      <c r="G7" s="10">
        <f t="shared" si="41"/>
        <v>0.32500000000000007</v>
      </c>
      <c r="H7" s="10">
        <f t="shared" si="42"/>
        <v>0.33750000000000008</v>
      </c>
      <c r="I7" s="117">
        <f t="shared" si="43"/>
        <v>0.34930555555555565</v>
      </c>
      <c r="J7" s="117">
        <f t="shared" si="0"/>
        <v>0.36111111111111122</v>
      </c>
      <c r="K7" s="10">
        <f t="shared" si="1"/>
        <v>0.37361111111111123</v>
      </c>
      <c r="L7" s="10">
        <f t="shared" si="2"/>
        <v>0.38611111111111124</v>
      </c>
      <c r="M7" s="117">
        <f t="shared" si="3"/>
        <v>0.39791666666666681</v>
      </c>
      <c r="N7" s="117">
        <f t="shared" si="4"/>
        <v>0.40972222222222238</v>
      </c>
      <c r="O7" s="10">
        <f t="shared" si="5"/>
        <v>0.42222222222222239</v>
      </c>
      <c r="P7" s="10">
        <f t="shared" si="6"/>
        <v>0.4347222222222224</v>
      </c>
      <c r="Q7" s="15">
        <f t="shared" si="7"/>
        <v>0.44652777777777797</v>
      </c>
      <c r="R7" s="15">
        <f t="shared" si="8"/>
        <v>0.45833333333333354</v>
      </c>
      <c r="S7" s="20">
        <f t="shared" si="9"/>
        <v>0.47083333333333355</v>
      </c>
      <c r="T7" s="20">
        <f t="shared" si="10"/>
        <v>0.48333333333333356</v>
      </c>
      <c r="U7" s="15">
        <f t="shared" si="11"/>
        <v>0.49513888888888913</v>
      </c>
      <c r="V7" s="117">
        <f t="shared" si="12"/>
        <v>0.50694444444444464</v>
      </c>
      <c r="W7" s="10">
        <f t="shared" si="13"/>
        <v>0.5194444444444446</v>
      </c>
      <c r="X7" s="10">
        <f t="shared" si="14"/>
        <v>0.53194444444444455</v>
      </c>
      <c r="Y7" s="117">
        <f t="shared" si="15"/>
        <v>0.54375000000000007</v>
      </c>
      <c r="Z7" s="117">
        <f t="shared" si="16"/>
        <v>0.55555555555555558</v>
      </c>
      <c r="AA7" s="10">
        <f t="shared" si="17"/>
        <v>0.56805555555555554</v>
      </c>
      <c r="AB7" s="10">
        <f t="shared" si="18"/>
        <v>0.58055555555555549</v>
      </c>
      <c r="AC7" s="117">
        <f t="shared" si="19"/>
        <v>0.59236111111111101</v>
      </c>
      <c r="AD7" s="117">
        <f t="shared" si="20"/>
        <v>0.60416666666666652</v>
      </c>
      <c r="AE7" s="10">
        <f t="shared" si="21"/>
        <v>0.61666666666666647</v>
      </c>
      <c r="AF7" s="10">
        <f t="shared" si="22"/>
        <v>0.62916666666666643</v>
      </c>
      <c r="AG7" s="15">
        <f t="shared" si="23"/>
        <v>0.64097222222222194</v>
      </c>
      <c r="AH7" s="15">
        <f t="shared" si="24"/>
        <v>0.65277777777777746</v>
      </c>
      <c r="AI7" s="20">
        <f t="shared" si="25"/>
        <v>0.66527777777777741</v>
      </c>
      <c r="AJ7" s="20">
        <f t="shared" si="26"/>
        <v>0.67777777777777737</v>
      </c>
      <c r="AK7" s="15">
        <f t="shared" si="27"/>
        <v>0.68958333333333288</v>
      </c>
      <c r="AL7" s="117">
        <f t="shared" si="28"/>
        <v>0.7013888888888884</v>
      </c>
      <c r="AM7" s="10">
        <f t="shared" si="29"/>
        <v>0.71388888888888835</v>
      </c>
      <c r="AN7" s="10">
        <f t="shared" si="30"/>
        <v>0.72638888888888831</v>
      </c>
      <c r="AO7" s="117">
        <f t="shared" si="31"/>
        <v>0.73819444444444382</v>
      </c>
      <c r="AP7" s="117">
        <f t="shared" si="32"/>
        <v>0.74999999999999933</v>
      </c>
      <c r="AQ7" s="10">
        <f t="shared" si="33"/>
        <v>0.76249999999999929</v>
      </c>
      <c r="AR7" s="10">
        <f t="shared" ref="AR7:AR9" si="47">AQ7+18/1440</f>
        <v>0.77499999999999925</v>
      </c>
      <c r="AS7" s="117">
        <f t="shared" ref="AS7:AS9" si="48">AR7+17/1440</f>
        <v>0.78680555555555476</v>
      </c>
      <c r="AT7" s="117">
        <f t="shared" ref="AT7" si="49">AS7+17/1440</f>
        <v>0.79861111111111027</v>
      </c>
      <c r="AU7" s="10">
        <f t="shared" ref="AU7" si="50">AT7+18/1440</f>
        <v>0.81111111111111023</v>
      </c>
      <c r="AV7" s="10">
        <f t="shared" ref="AV7" si="51">AU7+18/1440</f>
        <v>0.82361111111111018</v>
      </c>
      <c r="AW7" s="117">
        <f t="shared" ref="AW7" si="52">AV7+17/1440</f>
        <v>0.8354166666666657</v>
      </c>
      <c r="AX7" s="14"/>
      <c r="AY7" s="9"/>
      <c r="AZ7" s="168">
        <v>18</v>
      </c>
      <c r="BA7" s="9">
        <f>(Q7-E7)+(AG7-U7)+(AW7-AK7)</f>
        <v>0.43749999999999911</v>
      </c>
      <c r="BB7" s="74">
        <f t="shared" si="44"/>
        <v>10.5</v>
      </c>
      <c r="BC7" s="169">
        <f t="shared" si="45"/>
        <v>10.88</v>
      </c>
    </row>
    <row r="8" spans="1:55" s="23" customFormat="1" ht="15.75">
      <c r="A8" s="279">
        <v>4</v>
      </c>
      <c r="B8" s="177">
        <v>14</v>
      </c>
      <c r="C8" s="167">
        <f>D8-18/1440</f>
        <v>0.28611111111111115</v>
      </c>
      <c r="D8" s="129">
        <f>E8-17/1440</f>
        <v>0.29861111111111116</v>
      </c>
      <c r="E8" s="10">
        <f>E7+14/1440</f>
        <v>0.31041666666666673</v>
      </c>
      <c r="F8" s="117">
        <f t="shared" si="40"/>
        <v>0.3222222222222223</v>
      </c>
      <c r="G8" s="10">
        <f t="shared" si="41"/>
        <v>0.33472222222222231</v>
      </c>
      <c r="H8" s="10">
        <f t="shared" si="42"/>
        <v>0.34722222222222232</v>
      </c>
      <c r="I8" s="117">
        <f t="shared" si="43"/>
        <v>0.35902777777777789</v>
      </c>
      <c r="J8" s="117">
        <f t="shared" si="0"/>
        <v>0.37083333333333346</v>
      </c>
      <c r="K8" s="10">
        <f t="shared" si="1"/>
        <v>0.38333333333333347</v>
      </c>
      <c r="L8" s="10">
        <f t="shared" si="2"/>
        <v>0.39583333333333348</v>
      </c>
      <c r="M8" s="117">
        <f t="shared" si="3"/>
        <v>0.40763888888888905</v>
      </c>
      <c r="N8" s="117">
        <f t="shared" si="4"/>
        <v>0.41944444444444462</v>
      </c>
      <c r="O8" s="10">
        <f t="shared" si="5"/>
        <v>0.43194444444444463</v>
      </c>
      <c r="P8" s="10">
        <f t="shared" si="6"/>
        <v>0.44444444444444464</v>
      </c>
      <c r="Q8" s="117">
        <f t="shared" si="7"/>
        <v>0.45625000000000021</v>
      </c>
      <c r="R8" s="117">
        <f t="shared" si="8"/>
        <v>0.46805555555555578</v>
      </c>
      <c r="S8" s="10">
        <f t="shared" si="9"/>
        <v>0.48055555555555579</v>
      </c>
      <c r="T8" s="10">
        <f t="shared" si="10"/>
        <v>0.4930555555555558</v>
      </c>
      <c r="U8" s="15">
        <f t="shared" si="11"/>
        <v>0.50486111111111132</v>
      </c>
      <c r="V8" s="15">
        <f t="shared" si="12"/>
        <v>0.51666666666666683</v>
      </c>
      <c r="W8" s="20">
        <f t="shared" si="13"/>
        <v>0.52916666666666679</v>
      </c>
      <c r="X8" s="20">
        <f t="shared" si="14"/>
        <v>0.54166666666666674</v>
      </c>
      <c r="Y8" s="15">
        <f t="shared" si="15"/>
        <v>0.55347222222222225</v>
      </c>
      <c r="Z8" s="117">
        <f t="shared" si="16"/>
        <v>0.56527777777777777</v>
      </c>
      <c r="AA8" s="10">
        <f t="shared" si="17"/>
        <v>0.57777777777777772</v>
      </c>
      <c r="AB8" s="10">
        <f t="shared" si="18"/>
        <v>0.59027777777777768</v>
      </c>
      <c r="AC8" s="117">
        <f t="shared" si="19"/>
        <v>0.60208333333333319</v>
      </c>
      <c r="AD8" s="117">
        <f t="shared" si="20"/>
        <v>0.61388888888888871</v>
      </c>
      <c r="AE8" s="10">
        <f t="shared" si="21"/>
        <v>0.62638888888888866</v>
      </c>
      <c r="AF8" s="10">
        <f t="shared" si="22"/>
        <v>0.63888888888888862</v>
      </c>
      <c r="AG8" s="117">
        <f t="shared" si="23"/>
        <v>0.65069444444444413</v>
      </c>
      <c r="AH8" s="117">
        <f t="shared" si="24"/>
        <v>0.66249999999999964</v>
      </c>
      <c r="AI8" s="10">
        <f t="shared" si="25"/>
        <v>0.6749999999999996</v>
      </c>
      <c r="AJ8" s="10">
        <f t="shared" si="26"/>
        <v>0.68749999999999956</v>
      </c>
      <c r="AK8" s="117">
        <f t="shared" si="27"/>
        <v>0.69930555555555507</v>
      </c>
      <c r="AL8" s="117">
        <f t="shared" si="28"/>
        <v>0.71111111111111058</v>
      </c>
      <c r="AM8" s="10">
        <f t="shared" si="29"/>
        <v>0.72361111111111054</v>
      </c>
      <c r="AN8" s="10">
        <f t="shared" si="30"/>
        <v>0.73611111111111049</v>
      </c>
      <c r="AO8" s="117">
        <f t="shared" si="31"/>
        <v>0.74791666666666601</v>
      </c>
      <c r="AP8" s="117">
        <f t="shared" si="32"/>
        <v>0.75972222222222152</v>
      </c>
      <c r="AQ8" s="10">
        <f t="shared" si="33"/>
        <v>0.77222222222222148</v>
      </c>
      <c r="AR8" s="10">
        <f t="shared" si="47"/>
        <v>0.78472222222222143</v>
      </c>
      <c r="AS8" s="117">
        <f t="shared" si="48"/>
        <v>0.79652777777777695</v>
      </c>
      <c r="AT8" s="117"/>
      <c r="AU8" s="10"/>
      <c r="AV8" s="10"/>
      <c r="AW8" s="117"/>
      <c r="AX8" s="14"/>
      <c r="AY8" s="9"/>
      <c r="AZ8" s="168">
        <v>19</v>
      </c>
      <c r="BA8" s="9">
        <f>(U8-C8)+(AS8-Y8)</f>
        <v>0.46180555555555486</v>
      </c>
      <c r="BB8" s="74">
        <f t="shared" si="44"/>
        <v>11.083333333333334</v>
      </c>
      <c r="BC8" s="169">
        <f t="shared" si="45"/>
        <v>11.463333333333335</v>
      </c>
    </row>
    <row r="9" spans="1:55" s="23" customFormat="1" ht="16.5" thickBot="1">
      <c r="A9" s="280">
        <v>5</v>
      </c>
      <c r="B9" s="181">
        <v>14</v>
      </c>
      <c r="C9" s="186">
        <f>D9-18/1440</f>
        <v>0.29583333333333339</v>
      </c>
      <c r="D9" s="136">
        <f>E9-17/1440</f>
        <v>0.3083333333333334</v>
      </c>
      <c r="E9" s="38">
        <f t="shared" si="46"/>
        <v>0.32013888888888897</v>
      </c>
      <c r="F9" s="166">
        <f t="shared" si="40"/>
        <v>0.33194444444444454</v>
      </c>
      <c r="G9" s="38">
        <f t="shared" si="41"/>
        <v>0.34444444444444455</v>
      </c>
      <c r="H9" s="38">
        <f t="shared" si="42"/>
        <v>0.35694444444444456</v>
      </c>
      <c r="I9" s="166">
        <f t="shared" si="43"/>
        <v>0.36875000000000013</v>
      </c>
      <c r="J9" s="166">
        <f t="shared" si="0"/>
        <v>0.3805555555555557</v>
      </c>
      <c r="K9" s="38">
        <f t="shared" si="1"/>
        <v>0.39305555555555571</v>
      </c>
      <c r="L9" s="38">
        <f t="shared" si="2"/>
        <v>0.40555555555555572</v>
      </c>
      <c r="M9" s="111">
        <f t="shared" si="3"/>
        <v>0.41736111111111129</v>
      </c>
      <c r="N9" s="111">
        <f t="shared" si="4"/>
        <v>0.42916666666666686</v>
      </c>
      <c r="O9" s="39">
        <f t="shared" si="5"/>
        <v>0.44166666666666687</v>
      </c>
      <c r="P9" s="39">
        <f t="shared" si="6"/>
        <v>0.45416666666666689</v>
      </c>
      <c r="Q9" s="111">
        <f t="shared" si="7"/>
        <v>0.46597222222222245</v>
      </c>
      <c r="R9" s="166">
        <f t="shared" si="8"/>
        <v>0.47777777777777802</v>
      </c>
      <c r="S9" s="38">
        <f t="shared" si="9"/>
        <v>0.49027777777777803</v>
      </c>
      <c r="T9" s="38">
        <f t="shared" si="10"/>
        <v>0.50277777777777799</v>
      </c>
      <c r="U9" s="166">
        <f t="shared" si="11"/>
        <v>0.5145833333333335</v>
      </c>
      <c r="V9" s="166">
        <f t="shared" si="12"/>
        <v>0.52638888888888902</v>
      </c>
      <c r="W9" s="38">
        <f t="shared" si="13"/>
        <v>0.53888888888888897</v>
      </c>
      <c r="X9" s="38">
        <f t="shared" si="14"/>
        <v>0.55138888888888893</v>
      </c>
      <c r="Y9" s="166">
        <f t="shared" si="15"/>
        <v>0.56319444444444444</v>
      </c>
      <c r="Z9" s="166">
        <f t="shared" si="16"/>
        <v>0.57499999999999996</v>
      </c>
      <c r="AA9" s="38">
        <f t="shared" si="17"/>
        <v>0.58749999999999991</v>
      </c>
      <c r="AB9" s="38">
        <f t="shared" si="18"/>
        <v>0.59999999999999987</v>
      </c>
      <c r="AC9" s="111">
        <f t="shared" si="19"/>
        <v>0.61180555555555538</v>
      </c>
      <c r="AD9" s="111">
        <f t="shared" si="20"/>
        <v>0.62361111111111089</v>
      </c>
      <c r="AE9" s="39">
        <f t="shared" si="21"/>
        <v>0.63611111111111085</v>
      </c>
      <c r="AF9" s="39">
        <f t="shared" si="22"/>
        <v>0.64861111111111081</v>
      </c>
      <c r="AG9" s="111">
        <f t="shared" si="23"/>
        <v>0.66041666666666632</v>
      </c>
      <c r="AH9" s="166">
        <f t="shared" si="24"/>
        <v>0.67222222222222183</v>
      </c>
      <c r="AI9" s="38">
        <f t="shared" si="25"/>
        <v>0.68472222222222179</v>
      </c>
      <c r="AJ9" s="38">
        <f t="shared" si="26"/>
        <v>0.69722222222222174</v>
      </c>
      <c r="AK9" s="166">
        <f t="shared" si="27"/>
        <v>0.70902777777777726</v>
      </c>
      <c r="AL9" s="166">
        <f t="shared" si="28"/>
        <v>0.72083333333333277</v>
      </c>
      <c r="AM9" s="38">
        <f t="shared" si="29"/>
        <v>0.73333333333333273</v>
      </c>
      <c r="AN9" s="38">
        <f t="shared" si="30"/>
        <v>0.74583333333333268</v>
      </c>
      <c r="AO9" s="166">
        <f t="shared" si="31"/>
        <v>0.7576388888888882</v>
      </c>
      <c r="AP9" s="166">
        <f t="shared" si="32"/>
        <v>0.76944444444444371</v>
      </c>
      <c r="AQ9" s="38">
        <f t="shared" si="33"/>
        <v>0.78194444444444366</v>
      </c>
      <c r="AR9" s="38">
        <f t="shared" si="47"/>
        <v>0.79444444444444362</v>
      </c>
      <c r="AS9" s="166">
        <f t="shared" si="48"/>
        <v>0.80624999999999913</v>
      </c>
      <c r="AT9" s="166">
        <f t="shared" ref="AT9" si="53">AS9+17/1440</f>
        <v>0.81805555555555465</v>
      </c>
      <c r="AU9" s="38">
        <f t="shared" ref="AU9" si="54">AT9+18/1440</f>
        <v>0.8305555555555546</v>
      </c>
      <c r="AV9" s="38"/>
      <c r="AW9" s="166"/>
      <c r="AX9" s="110"/>
      <c r="AY9" s="19"/>
      <c r="AZ9" s="182">
        <v>18</v>
      </c>
      <c r="BA9" s="19">
        <f>(M9-C9)+(AC9-Q9)+(AU9-AG9)</f>
        <v>0.43749999999999911</v>
      </c>
      <c r="BB9" s="92">
        <f t="shared" ref="BB9" si="55">HOUR(BA9)+MINUTE(BA9)/60</f>
        <v>10.5</v>
      </c>
      <c r="BC9" s="183">
        <f t="shared" ref="BC9" si="56">BB9+0.38</f>
        <v>10.88</v>
      </c>
    </row>
    <row r="10" spans="1:55" ht="15.75">
      <c r="A10" s="179"/>
      <c r="B10" s="180">
        <f>SUM(B5:B9)</f>
        <v>70</v>
      </c>
      <c r="C10" s="180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0">
        <f>SUM(AZ5:AZ9)</f>
        <v>91</v>
      </c>
      <c r="BA10" s="171"/>
      <c r="BB10" s="172">
        <f>SUM(BB5:BB9)</f>
        <v>53.083333333333336</v>
      </c>
      <c r="BC10" s="173">
        <f>SUM(BC5:BC9)</f>
        <v>54.983333333333341</v>
      </c>
    </row>
    <row r="11" spans="1:55">
      <c r="AZ11" s="112"/>
      <c r="BA11" s="112"/>
      <c r="BB11" s="113"/>
      <c r="BC11" s="114"/>
    </row>
    <row r="12" spans="1:55" s="179" customFormat="1" ht="15.75">
      <c r="A12" s="179" t="s">
        <v>23</v>
      </c>
      <c r="B12" s="180"/>
    </row>
    <row r="13" spans="1:55" s="179" customFormat="1" ht="15.75">
      <c r="A13" s="179" t="s">
        <v>78</v>
      </c>
      <c r="B13" s="271">
        <v>0.47916666666666669</v>
      </c>
      <c r="D13" s="179" t="s">
        <v>79</v>
      </c>
    </row>
    <row r="14" spans="1:55" s="179" customFormat="1" ht="15.75">
      <c r="A14" s="179" t="s">
        <v>80</v>
      </c>
      <c r="B14" s="193" t="s">
        <v>13</v>
      </c>
      <c r="D14" s="268" t="s">
        <v>109</v>
      </c>
    </row>
    <row r="15" spans="1:55" s="179" customFormat="1" ht="15.75">
      <c r="A15" s="266"/>
      <c r="B15" s="193" t="s">
        <v>58</v>
      </c>
      <c r="D15" s="268" t="s">
        <v>110</v>
      </c>
    </row>
    <row r="16" spans="1:55" s="179" customFormat="1" ht="15.75">
      <c r="A16" s="266"/>
      <c r="B16" s="281" t="s">
        <v>57</v>
      </c>
      <c r="D16" s="268" t="s">
        <v>111</v>
      </c>
    </row>
    <row r="17" spans="1:4" s="179" customFormat="1" ht="15.75">
      <c r="A17" s="179" t="s">
        <v>84</v>
      </c>
      <c r="B17" s="184">
        <v>3</v>
      </c>
      <c r="D17" s="179" t="s">
        <v>87</v>
      </c>
    </row>
    <row r="18" spans="1:4" s="179" customFormat="1" ht="15.75">
      <c r="A18" s="269">
        <v>4</v>
      </c>
      <c r="B18" s="270">
        <v>0.27083333333333331</v>
      </c>
      <c r="C18" s="269"/>
      <c r="D18" s="179" t="s">
        <v>88</v>
      </c>
    </row>
  </sheetData>
  <mergeCells count="6">
    <mergeCell ref="BC3:BC4"/>
    <mergeCell ref="A3:A4"/>
    <mergeCell ref="B3:B4"/>
    <mergeCell ref="D3:AY3"/>
    <mergeCell ref="AZ3:AZ4"/>
    <mergeCell ref="BA3:BB3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I35"/>
  <sheetViews>
    <sheetView zoomScale="80" zoomScaleNormal="80" workbookViewId="0">
      <selection activeCell="D41" sqref="D41"/>
    </sheetView>
  </sheetViews>
  <sheetFormatPr defaultRowHeight="15"/>
  <cols>
    <col min="3" max="34" width="6.85546875" customWidth="1"/>
    <col min="35" max="35" width="8.42578125" customWidth="1"/>
    <col min="36" max="36" width="9" customWidth="1"/>
    <col min="37" max="37" width="9.140625" customWidth="1"/>
    <col min="38" max="57" width="6.85546875" customWidth="1"/>
  </cols>
  <sheetData>
    <row r="1" spans="1:55" s="179" customFormat="1" ht="16.5" customHeight="1">
      <c r="F1" s="8"/>
      <c r="G1" s="8"/>
      <c r="H1" s="124" t="s">
        <v>59</v>
      </c>
      <c r="I1" s="8"/>
      <c r="J1" s="8"/>
      <c r="K1" s="8"/>
      <c r="L1" s="8"/>
      <c r="M1" s="8"/>
      <c r="O1" s="124"/>
      <c r="P1" s="282" t="s">
        <v>112</v>
      </c>
      <c r="Q1" s="282"/>
      <c r="R1" s="282"/>
      <c r="S1" s="282"/>
      <c r="T1" s="283"/>
      <c r="U1" s="283"/>
      <c r="V1" s="283"/>
      <c r="X1" s="8" t="s">
        <v>22</v>
      </c>
      <c r="AB1" s="124" t="s">
        <v>61</v>
      </c>
      <c r="AE1" s="202" t="s">
        <v>113</v>
      </c>
    </row>
    <row r="2" spans="1:55" s="179" customFormat="1" ht="16.5" thickBot="1">
      <c r="N2" s="284" t="s">
        <v>60</v>
      </c>
      <c r="T2" s="179" t="s">
        <v>10</v>
      </c>
    </row>
    <row r="3" spans="1:55" s="179" customFormat="1" ht="15" customHeight="1">
      <c r="A3" s="338" t="s">
        <v>0</v>
      </c>
      <c r="B3" s="349" t="s">
        <v>2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3" t="s">
        <v>5</v>
      </c>
      <c r="BA3" s="345" t="s">
        <v>6</v>
      </c>
      <c r="BB3" s="346"/>
      <c r="BC3" s="336" t="s">
        <v>7</v>
      </c>
    </row>
    <row r="4" spans="1:55" s="179" customFormat="1" ht="15.75">
      <c r="A4" s="339"/>
      <c r="B4" s="350"/>
      <c r="C4" s="31" t="s">
        <v>31</v>
      </c>
      <c r="D4" s="31" t="s">
        <v>1</v>
      </c>
      <c r="E4" s="285" t="s">
        <v>36</v>
      </c>
      <c r="F4" s="31" t="s">
        <v>1</v>
      </c>
      <c r="G4" s="31" t="s">
        <v>31</v>
      </c>
      <c r="H4" s="31" t="s">
        <v>1</v>
      </c>
      <c r="I4" s="285" t="s">
        <v>36</v>
      </c>
      <c r="J4" s="31" t="s">
        <v>1</v>
      </c>
      <c r="K4" s="31" t="s">
        <v>31</v>
      </c>
      <c r="L4" s="31" t="s">
        <v>1</v>
      </c>
      <c r="M4" s="285" t="s">
        <v>36</v>
      </c>
      <c r="N4" s="31" t="s">
        <v>1</v>
      </c>
      <c r="O4" s="31" t="s">
        <v>31</v>
      </c>
      <c r="P4" s="31" t="s">
        <v>1</v>
      </c>
      <c r="Q4" s="285" t="s">
        <v>36</v>
      </c>
      <c r="R4" s="31" t="s">
        <v>1</v>
      </c>
      <c r="S4" s="31" t="s">
        <v>31</v>
      </c>
      <c r="T4" s="31" t="s">
        <v>1</v>
      </c>
      <c r="U4" s="285" t="s">
        <v>36</v>
      </c>
      <c r="V4" s="31" t="s">
        <v>1</v>
      </c>
      <c r="W4" s="31" t="s">
        <v>31</v>
      </c>
      <c r="X4" s="31" t="s">
        <v>1</v>
      </c>
      <c r="Y4" s="285" t="s">
        <v>36</v>
      </c>
      <c r="Z4" s="31" t="s">
        <v>1</v>
      </c>
      <c r="AA4" s="31" t="s">
        <v>31</v>
      </c>
      <c r="AB4" s="31" t="s">
        <v>1</v>
      </c>
      <c r="AC4" s="285" t="s">
        <v>36</v>
      </c>
      <c r="AD4" s="31" t="s">
        <v>1</v>
      </c>
      <c r="AE4" s="31" t="s">
        <v>31</v>
      </c>
      <c r="AF4" s="31" t="s">
        <v>1</v>
      </c>
      <c r="AG4" s="285" t="s">
        <v>36</v>
      </c>
      <c r="AH4" s="31" t="s">
        <v>1</v>
      </c>
      <c r="AI4" s="31" t="s">
        <v>31</v>
      </c>
      <c r="AJ4" s="31" t="s">
        <v>1</v>
      </c>
      <c r="AK4" s="285" t="s">
        <v>36</v>
      </c>
      <c r="AL4" s="31" t="s">
        <v>1</v>
      </c>
      <c r="AM4" s="31" t="s">
        <v>31</v>
      </c>
      <c r="AN4" s="31" t="s">
        <v>1</v>
      </c>
      <c r="AO4" s="285" t="s">
        <v>36</v>
      </c>
      <c r="AP4" s="31" t="s">
        <v>1</v>
      </c>
      <c r="AQ4" s="31" t="s">
        <v>31</v>
      </c>
      <c r="AR4" s="31" t="s">
        <v>1</v>
      </c>
      <c r="AS4" s="285" t="s">
        <v>36</v>
      </c>
      <c r="AT4" s="31" t="s">
        <v>1</v>
      </c>
      <c r="AU4" s="31" t="s">
        <v>31</v>
      </c>
      <c r="AV4" s="31" t="s">
        <v>1</v>
      </c>
      <c r="AW4" s="285" t="s">
        <v>36</v>
      </c>
      <c r="AX4" s="31" t="s">
        <v>1</v>
      </c>
      <c r="AY4" s="31" t="s">
        <v>31</v>
      </c>
      <c r="AZ4" s="344"/>
      <c r="BA4" s="175"/>
      <c r="BB4" s="176"/>
      <c r="BC4" s="337"/>
    </row>
    <row r="5" spans="1:55" s="284" customFormat="1" ht="15.75">
      <c r="A5" s="286">
        <v>1</v>
      </c>
      <c r="B5" s="177">
        <v>6</v>
      </c>
      <c r="C5" s="32">
        <v>0.2673611111111111</v>
      </c>
      <c r="D5" s="9">
        <f>C5+21/1440</f>
        <v>0.28194444444444444</v>
      </c>
      <c r="E5" s="9">
        <f>D5+9/1440</f>
        <v>0.28819444444444442</v>
      </c>
      <c r="F5" s="9">
        <f>E5+9/1440</f>
        <v>0.2944444444444444</v>
      </c>
      <c r="G5" s="9">
        <f>F5+21/1440</f>
        <v>0.30902777777777773</v>
      </c>
      <c r="H5" s="9">
        <f t="shared" ref="H5:T14" si="0">G5+21/1440</f>
        <v>0.32361111111111107</v>
      </c>
      <c r="I5" s="9">
        <f t="shared" ref="I5:J14" si="1">H5+9/1440</f>
        <v>0.32986111111111105</v>
      </c>
      <c r="J5" s="9">
        <f t="shared" si="1"/>
        <v>0.33611111111111103</v>
      </c>
      <c r="K5" s="9">
        <f t="shared" ref="K5:W14" si="2">J5+21/1440</f>
        <v>0.35069444444444436</v>
      </c>
      <c r="L5" s="9">
        <f t="shared" si="2"/>
        <v>0.3652777777777777</v>
      </c>
      <c r="M5" s="20">
        <f t="shared" ref="M5:N14" si="3">L5+9/1440</f>
        <v>0.37152777777777768</v>
      </c>
      <c r="N5" s="20">
        <f t="shared" si="3"/>
        <v>0.37777777777777766</v>
      </c>
      <c r="O5" s="20">
        <f t="shared" ref="O5:P5" si="4">N5+21/1440</f>
        <v>0.39236111111111099</v>
      </c>
      <c r="P5" s="20">
        <f t="shared" si="4"/>
        <v>0.40694444444444433</v>
      </c>
      <c r="Q5" s="20">
        <f t="shared" ref="Q5:R14" si="5">P5+9/1440</f>
        <v>0.41319444444444431</v>
      </c>
      <c r="R5" s="9">
        <f t="shared" si="5"/>
        <v>0.41944444444444429</v>
      </c>
      <c r="S5" s="9">
        <f t="shared" ref="S5:T5" si="6">R5+21/1440</f>
        <v>0.43402777777777762</v>
      </c>
      <c r="T5" s="9">
        <f t="shared" si="6"/>
        <v>0.44861111111111096</v>
      </c>
      <c r="U5" s="9">
        <f t="shared" ref="U5:V14" si="7">T5+9/1440</f>
        <v>0.45486111111111094</v>
      </c>
      <c r="V5" s="9">
        <f t="shared" si="7"/>
        <v>0.46111111111111092</v>
      </c>
      <c r="W5" s="9">
        <f t="shared" ref="W5:AJ14" si="8">V5+21/1440</f>
        <v>0.47569444444444425</v>
      </c>
      <c r="X5" s="9">
        <f t="shared" si="8"/>
        <v>0.49027777777777759</v>
      </c>
      <c r="Y5" s="9">
        <f t="shared" ref="Y5:Z14" si="9">X5+9/1440</f>
        <v>0.49652777777777757</v>
      </c>
      <c r="Z5" s="9">
        <f t="shared" si="9"/>
        <v>0.50277777777777755</v>
      </c>
      <c r="AA5" s="9">
        <f t="shared" ref="AA5:AM14" si="10">Z5+21/1440</f>
        <v>0.51736111111111083</v>
      </c>
      <c r="AB5" s="9">
        <f t="shared" si="10"/>
        <v>0.53194444444444411</v>
      </c>
      <c r="AC5" s="9">
        <f t="shared" ref="AC5:AD14" si="11">AB5+9/1440</f>
        <v>0.53819444444444409</v>
      </c>
      <c r="AD5" s="9">
        <f t="shared" si="11"/>
        <v>0.54444444444444406</v>
      </c>
      <c r="AE5" s="9">
        <f t="shared" ref="AE5:AF5" si="12">AD5+21/1440</f>
        <v>0.55902777777777735</v>
      </c>
      <c r="AF5" s="9">
        <f t="shared" si="12"/>
        <v>0.57361111111111063</v>
      </c>
      <c r="AG5" s="9">
        <f t="shared" ref="AG5:AH14" si="13">AF5+9/1440</f>
        <v>0.57986111111111061</v>
      </c>
      <c r="AH5" s="9">
        <f t="shared" si="13"/>
        <v>0.58611111111111058</v>
      </c>
      <c r="AI5" s="9">
        <f t="shared" ref="AI5:AJ5" si="14">AH5+21/1440</f>
        <v>0.60069444444444386</v>
      </c>
      <c r="AJ5" s="9">
        <f t="shared" si="14"/>
        <v>0.61527777777777715</v>
      </c>
      <c r="AK5" s="20">
        <f t="shared" ref="AK5:AL14" si="15">AJ5+9/1440</f>
        <v>0.62152777777777712</v>
      </c>
      <c r="AL5" s="20">
        <f t="shared" si="15"/>
        <v>0.6277777777777771</v>
      </c>
      <c r="AM5" s="20">
        <f t="shared" ref="AM5:AV14" si="16">AL5+21/1440</f>
        <v>0.64236111111111038</v>
      </c>
      <c r="AN5" s="20">
        <f t="shared" si="16"/>
        <v>0.65694444444444366</v>
      </c>
      <c r="AO5" s="20">
        <f t="shared" ref="AO5:AP14" si="17">AN5+9/1440</f>
        <v>0.66319444444444364</v>
      </c>
      <c r="AP5" s="9">
        <f t="shared" si="17"/>
        <v>0.66944444444444362</v>
      </c>
      <c r="AQ5" s="9">
        <f t="shared" ref="AQ5:AU14" si="18">AP5+21/1440</f>
        <v>0.6840277777777769</v>
      </c>
      <c r="AR5" s="9">
        <f t="shared" si="18"/>
        <v>0.69861111111111018</v>
      </c>
      <c r="AS5" s="9">
        <f t="shared" ref="AS5:AT14" si="19">AR5+9/1440</f>
        <v>0.70486111111111016</v>
      </c>
      <c r="AT5" s="9">
        <f t="shared" si="19"/>
        <v>0.71111111111111014</v>
      </c>
      <c r="AU5" s="9">
        <f t="shared" ref="AU5:AV5" si="20">AT5+21/1440</f>
        <v>0.72569444444444342</v>
      </c>
      <c r="AV5" s="9">
        <f t="shared" si="20"/>
        <v>0.7402777777777767</v>
      </c>
      <c r="AW5" s="9">
        <f t="shared" ref="AW5:AX5" si="21">AV5+9/1440</f>
        <v>0.74652777777777668</v>
      </c>
      <c r="AX5" s="9">
        <f t="shared" si="21"/>
        <v>0.75277777777777666</v>
      </c>
      <c r="AY5" s="9">
        <f t="shared" ref="AY5" si="22">AX5+21/1440</f>
        <v>0.76736111111110994</v>
      </c>
      <c r="AZ5" s="168">
        <v>22</v>
      </c>
      <c r="BA5" s="9">
        <f>(M5-C5)+(AK5-Q5)+(AY5-AO5)</f>
        <v>0.41666666666666569</v>
      </c>
      <c r="BB5" s="74">
        <f>HOUR(BA5)+MINUTE(BA5)/60</f>
        <v>10</v>
      </c>
      <c r="BC5" s="169">
        <f>BB5+0.38</f>
        <v>10.38</v>
      </c>
    </row>
    <row r="6" spans="1:55" s="284" customFormat="1" ht="15.75">
      <c r="A6" s="286">
        <v>2</v>
      </c>
      <c r="B6" s="177">
        <v>6</v>
      </c>
      <c r="C6" s="9">
        <f>C5+6/1440</f>
        <v>0.27152777777777776</v>
      </c>
      <c r="D6" s="9">
        <f t="shared" ref="D6:D14" si="23">C6+21/1440</f>
        <v>0.28611111111111109</v>
      </c>
      <c r="E6" s="9">
        <f t="shared" ref="E6:F14" si="24">D6+9/1440</f>
        <v>0.29236111111111107</v>
      </c>
      <c r="F6" s="9">
        <f t="shared" si="24"/>
        <v>0.29861111111111105</v>
      </c>
      <c r="G6" s="9">
        <f t="shared" ref="G6:G14" si="25">F6+21/1440</f>
        <v>0.31319444444444439</v>
      </c>
      <c r="H6" s="9">
        <f t="shared" si="0"/>
        <v>0.32777777777777772</v>
      </c>
      <c r="I6" s="9">
        <f t="shared" si="1"/>
        <v>0.3340277777777777</v>
      </c>
      <c r="J6" s="9">
        <f t="shared" si="1"/>
        <v>0.34027777777777768</v>
      </c>
      <c r="K6" s="9">
        <f t="shared" si="2"/>
        <v>0.35486111111111102</v>
      </c>
      <c r="L6" s="9">
        <f t="shared" si="0"/>
        <v>0.36944444444444435</v>
      </c>
      <c r="M6" s="9">
        <f t="shared" si="3"/>
        <v>0.37569444444444433</v>
      </c>
      <c r="N6" s="9">
        <f t="shared" si="3"/>
        <v>0.38194444444444431</v>
      </c>
      <c r="O6" s="9">
        <f t="shared" si="2"/>
        <v>0.39652777777777765</v>
      </c>
      <c r="P6" s="9">
        <f t="shared" si="0"/>
        <v>0.41111111111111098</v>
      </c>
      <c r="Q6" s="20">
        <f t="shared" si="5"/>
        <v>0.41736111111111096</v>
      </c>
      <c r="R6" s="20">
        <f t="shared" si="5"/>
        <v>0.42361111111111094</v>
      </c>
      <c r="S6" s="20">
        <f t="shared" si="2"/>
        <v>0.43819444444444428</v>
      </c>
      <c r="T6" s="20">
        <f t="shared" si="0"/>
        <v>0.45277777777777761</v>
      </c>
      <c r="U6" s="20">
        <f t="shared" si="7"/>
        <v>0.45902777777777759</v>
      </c>
      <c r="V6" s="9">
        <f t="shared" si="7"/>
        <v>0.46527777777777757</v>
      </c>
      <c r="W6" s="9">
        <f t="shared" si="2"/>
        <v>0.47986111111111091</v>
      </c>
      <c r="X6" s="9">
        <f t="shared" si="8"/>
        <v>0.49444444444444424</v>
      </c>
      <c r="Y6" s="9">
        <f t="shared" si="9"/>
        <v>0.50069444444444422</v>
      </c>
      <c r="Z6" s="9">
        <f t="shared" si="9"/>
        <v>0.5069444444444442</v>
      </c>
      <c r="AA6" s="9">
        <f t="shared" si="10"/>
        <v>0.52152777777777748</v>
      </c>
      <c r="AB6" s="9">
        <f t="shared" si="8"/>
        <v>0.53611111111111076</v>
      </c>
      <c r="AC6" s="9">
        <f t="shared" si="11"/>
        <v>0.54236111111111074</v>
      </c>
      <c r="AD6" s="9">
        <f t="shared" si="11"/>
        <v>0.54861111111111072</v>
      </c>
      <c r="AE6" s="9">
        <f t="shared" si="10"/>
        <v>0.563194444444444</v>
      </c>
      <c r="AF6" s="9">
        <f t="shared" si="8"/>
        <v>0.57777777777777728</v>
      </c>
      <c r="AG6" s="9">
        <f t="shared" si="13"/>
        <v>0.58402777777777726</v>
      </c>
      <c r="AH6" s="9">
        <f t="shared" si="13"/>
        <v>0.59027777777777724</v>
      </c>
      <c r="AI6" s="9">
        <f t="shared" si="10"/>
        <v>0.60486111111111052</v>
      </c>
      <c r="AJ6" s="9">
        <f t="shared" si="8"/>
        <v>0.6194444444444438</v>
      </c>
      <c r="AK6" s="9">
        <f t="shared" si="15"/>
        <v>0.62569444444444378</v>
      </c>
      <c r="AL6" s="9">
        <f t="shared" si="15"/>
        <v>0.63194444444444375</v>
      </c>
      <c r="AM6" s="9">
        <f t="shared" si="10"/>
        <v>0.64652777777777704</v>
      </c>
      <c r="AN6" s="9">
        <f t="shared" si="16"/>
        <v>0.66111111111111032</v>
      </c>
      <c r="AO6" s="9">
        <f t="shared" si="17"/>
        <v>0.66736111111111029</v>
      </c>
      <c r="AP6" s="9">
        <f t="shared" si="17"/>
        <v>0.67361111111111027</v>
      </c>
      <c r="AQ6" s="9">
        <f t="shared" si="18"/>
        <v>0.68819444444444355</v>
      </c>
      <c r="AR6" s="9">
        <f t="shared" si="16"/>
        <v>0.70277777777777684</v>
      </c>
      <c r="AS6" s="9">
        <f t="shared" si="19"/>
        <v>0.70902777777777681</v>
      </c>
      <c r="AT6" s="9">
        <f t="shared" si="19"/>
        <v>0.71527777777777679</v>
      </c>
      <c r="AU6" s="9">
        <f t="shared" si="18"/>
        <v>0.72986111111111007</v>
      </c>
      <c r="AV6" s="9">
        <f t="shared" si="16"/>
        <v>0.74444444444444335</v>
      </c>
      <c r="AW6" s="9"/>
      <c r="AX6" s="9"/>
      <c r="AY6" s="9"/>
      <c r="AZ6" s="168">
        <v>19</v>
      </c>
      <c r="BA6" s="9">
        <f>(Q6-C6)+(AV6-U6)</f>
        <v>0.43124999999999897</v>
      </c>
      <c r="BB6" s="74">
        <f t="shared" ref="BB6:BB14" si="26">HOUR(BA6)+MINUTE(BA6)/60</f>
        <v>10.35</v>
      </c>
      <c r="BC6" s="169">
        <f t="shared" ref="BC6:BC14" si="27">BB6+0.38</f>
        <v>10.73</v>
      </c>
    </row>
    <row r="7" spans="1:55" s="284" customFormat="1" ht="15.75">
      <c r="A7" s="286">
        <v>3</v>
      </c>
      <c r="B7" s="177">
        <v>6</v>
      </c>
      <c r="C7" s="9">
        <f t="shared" ref="C7:C14" si="28">C6+6/1440</f>
        <v>0.27569444444444441</v>
      </c>
      <c r="D7" s="9">
        <f t="shared" si="23"/>
        <v>0.29027777777777775</v>
      </c>
      <c r="E7" s="9">
        <f t="shared" si="24"/>
        <v>0.29652777777777772</v>
      </c>
      <c r="F7" s="9">
        <f t="shared" si="24"/>
        <v>0.3027777777777777</v>
      </c>
      <c r="G7" s="9">
        <f t="shared" si="25"/>
        <v>0.31736111111111104</v>
      </c>
      <c r="H7" s="9">
        <f t="shared" si="0"/>
        <v>0.33194444444444438</v>
      </c>
      <c r="I7" s="9">
        <f t="shared" si="1"/>
        <v>0.33819444444444435</v>
      </c>
      <c r="J7" s="9">
        <f t="shared" si="1"/>
        <v>0.34444444444444433</v>
      </c>
      <c r="K7" s="9">
        <f t="shared" si="2"/>
        <v>0.35902777777777767</v>
      </c>
      <c r="L7" s="9">
        <f t="shared" si="0"/>
        <v>0.37361111111111101</v>
      </c>
      <c r="M7" s="9">
        <f t="shared" si="3"/>
        <v>0.37986111111111098</v>
      </c>
      <c r="N7" s="9">
        <f t="shared" si="3"/>
        <v>0.38611111111111096</v>
      </c>
      <c r="O7" s="9">
        <f t="shared" si="2"/>
        <v>0.4006944444444443</v>
      </c>
      <c r="P7" s="9">
        <f t="shared" si="0"/>
        <v>0.41527777777777763</v>
      </c>
      <c r="Q7" s="9">
        <f t="shared" si="5"/>
        <v>0.42152777777777761</v>
      </c>
      <c r="R7" s="9">
        <f t="shared" si="5"/>
        <v>0.42777777777777759</v>
      </c>
      <c r="S7" s="9">
        <f t="shared" si="2"/>
        <v>0.44236111111111093</v>
      </c>
      <c r="T7" s="9">
        <f t="shared" si="0"/>
        <v>0.45694444444444426</v>
      </c>
      <c r="U7" s="9">
        <f t="shared" si="7"/>
        <v>0.46319444444444424</v>
      </c>
      <c r="V7" s="9">
        <f t="shared" si="7"/>
        <v>0.46944444444444422</v>
      </c>
      <c r="W7" s="9">
        <f t="shared" si="2"/>
        <v>0.48402777777777756</v>
      </c>
      <c r="X7" s="9">
        <f t="shared" si="8"/>
        <v>0.49861111111111089</v>
      </c>
      <c r="Y7" s="20">
        <f t="shared" si="9"/>
        <v>0.50486111111111087</v>
      </c>
      <c r="Z7" s="20">
        <f t="shared" si="9"/>
        <v>0.51111111111111085</v>
      </c>
      <c r="AA7" s="20">
        <f t="shared" si="10"/>
        <v>0.52569444444444413</v>
      </c>
      <c r="AB7" s="20">
        <f t="shared" si="8"/>
        <v>0.54027777777777741</v>
      </c>
      <c r="AC7" s="20">
        <f t="shared" si="11"/>
        <v>0.54652777777777739</v>
      </c>
      <c r="AD7" s="9">
        <f t="shared" si="11"/>
        <v>0.55277777777777737</v>
      </c>
      <c r="AE7" s="9">
        <f t="shared" si="10"/>
        <v>0.56736111111111065</v>
      </c>
      <c r="AF7" s="9">
        <f t="shared" si="8"/>
        <v>0.58194444444444393</v>
      </c>
      <c r="AG7" s="9">
        <f t="shared" si="13"/>
        <v>0.58819444444444391</v>
      </c>
      <c r="AH7" s="9">
        <f t="shared" si="13"/>
        <v>0.59444444444444389</v>
      </c>
      <c r="AI7" s="9">
        <f t="shared" si="10"/>
        <v>0.60902777777777717</v>
      </c>
      <c r="AJ7" s="9">
        <f t="shared" si="8"/>
        <v>0.62361111111111045</v>
      </c>
      <c r="AK7" s="9">
        <f t="shared" si="15"/>
        <v>0.62986111111111043</v>
      </c>
      <c r="AL7" s="9">
        <f t="shared" si="15"/>
        <v>0.63611111111111041</v>
      </c>
      <c r="AM7" s="9">
        <f t="shared" si="10"/>
        <v>0.65069444444444369</v>
      </c>
      <c r="AN7" s="9">
        <f t="shared" si="16"/>
        <v>0.66527777777777697</v>
      </c>
      <c r="AO7" s="9">
        <f t="shared" si="17"/>
        <v>0.67152777777777695</v>
      </c>
      <c r="AP7" s="9">
        <f t="shared" si="17"/>
        <v>0.67777777777777692</v>
      </c>
      <c r="AQ7" s="9">
        <f t="shared" si="18"/>
        <v>0.69236111111111021</v>
      </c>
      <c r="AR7" s="9">
        <f t="shared" si="16"/>
        <v>0.70694444444444349</v>
      </c>
      <c r="AS7" s="9">
        <f t="shared" si="19"/>
        <v>0.71319444444444346</v>
      </c>
      <c r="AT7" s="9">
        <f t="shared" si="19"/>
        <v>0.71944444444444344</v>
      </c>
      <c r="AU7" s="9">
        <f t="shared" si="18"/>
        <v>0.73402777777777672</v>
      </c>
      <c r="AV7" s="9">
        <f t="shared" si="16"/>
        <v>0.74861111111111001</v>
      </c>
      <c r="AW7" s="9"/>
      <c r="AX7" s="9"/>
      <c r="AY7" s="9"/>
      <c r="AZ7" s="168">
        <v>21</v>
      </c>
      <c r="BA7" s="9">
        <f>(Y7-C7)+(AV7-AC7)</f>
        <v>0.43124999999999908</v>
      </c>
      <c r="BB7" s="74">
        <f t="shared" si="26"/>
        <v>10.35</v>
      </c>
      <c r="BC7" s="169">
        <f t="shared" si="27"/>
        <v>10.73</v>
      </c>
    </row>
    <row r="8" spans="1:55" s="284" customFormat="1" ht="15.75">
      <c r="A8" s="286">
        <v>4</v>
      </c>
      <c r="B8" s="177">
        <v>6</v>
      </c>
      <c r="C8" s="9">
        <f t="shared" si="28"/>
        <v>0.27986111111111106</v>
      </c>
      <c r="D8" s="9">
        <f t="shared" si="23"/>
        <v>0.2944444444444444</v>
      </c>
      <c r="E8" s="9">
        <f t="shared" si="24"/>
        <v>0.30069444444444438</v>
      </c>
      <c r="F8" s="9">
        <f t="shared" si="24"/>
        <v>0.30694444444444435</v>
      </c>
      <c r="G8" s="9">
        <f t="shared" si="25"/>
        <v>0.32152777777777769</v>
      </c>
      <c r="H8" s="9">
        <f t="shared" si="0"/>
        <v>0.33611111111111103</v>
      </c>
      <c r="I8" s="9">
        <f t="shared" si="1"/>
        <v>0.34236111111111101</v>
      </c>
      <c r="J8" s="9">
        <f t="shared" si="1"/>
        <v>0.34861111111111098</v>
      </c>
      <c r="K8" s="9">
        <f t="shared" si="2"/>
        <v>0.36319444444444432</v>
      </c>
      <c r="L8" s="9">
        <f t="shared" si="0"/>
        <v>0.37777777777777766</v>
      </c>
      <c r="M8" s="9">
        <f t="shared" si="3"/>
        <v>0.38402777777777763</v>
      </c>
      <c r="N8" s="9">
        <f t="shared" si="3"/>
        <v>0.39027777777777761</v>
      </c>
      <c r="O8" s="9">
        <f t="shared" si="2"/>
        <v>0.40486111111111095</v>
      </c>
      <c r="P8" s="9">
        <f t="shared" si="0"/>
        <v>0.41944444444444429</v>
      </c>
      <c r="Q8" s="9">
        <f t="shared" si="5"/>
        <v>0.42569444444444426</v>
      </c>
      <c r="R8" s="9">
        <f t="shared" si="5"/>
        <v>0.43194444444444424</v>
      </c>
      <c r="S8" s="9">
        <f t="shared" si="2"/>
        <v>0.44652777777777758</v>
      </c>
      <c r="T8" s="9">
        <f t="shared" si="0"/>
        <v>0.46111111111111092</v>
      </c>
      <c r="U8" s="20">
        <f t="shared" si="7"/>
        <v>0.46736111111111089</v>
      </c>
      <c r="V8" s="20">
        <f t="shared" si="7"/>
        <v>0.47361111111111087</v>
      </c>
      <c r="W8" s="20">
        <f t="shared" si="2"/>
        <v>0.48819444444444421</v>
      </c>
      <c r="X8" s="20">
        <f t="shared" si="8"/>
        <v>0.50277777777777755</v>
      </c>
      <c r="Y8" s="20">
        <f t="shared" si="9"/>
        <v>0.50902777777777752</v>
      </c>
      <c r="Z8" s="9">
        <f t="shared" si="9"/>
        <v>0.5152777777777775</v>
      </c>
      <c r="AA8" s="9">
        <f t="shared" si="10"/>
        <v>0.52986111111111078</v>
      </c>
      <c r="AB8" s="9">
        <f t="shared" si="8"/>
        <v>0.54444444444444406</v>
      </c>
      <c r="AC8" s="9">
        <f t="shared" si="11"/>
        <v>0.55069444444444404</v>
      </c>
      <c r="AD8" s="9">
        <f t="shared" si="11"/>
        <v>0.55694444444444402</v>
      </c>
      <c r="AE8" s="9">
        <f t="shared" si="10"/>
        <v>0.5715277777777773</v>
      </c>
      <c r="AF8" s="9">
        <f t="shared" si="8"/>
        <v>0.58611111111111058</v>
      </c>
      <c r="AG8" s="9">
        <f t="shared" si="13"/>
        <v>0.59236111111111056</v>
      </c>
      <c r="AH8" s="9">
        <f t="shared" si="13"/>
        <v>0.59861111111111054</v>
      </c>
      <c r="AI8" s="9">
        <f t="shared" si="10"/>
        <v>0.61319444444444382</v>
      </c>
      <c r="AJ8" s="9">
        <f t="shared" si="8"/>
        <v>0.6277777777777771</v>
      </c>
      <c r="AK8" s="9">
        <f t="shared" si="15"/>
        <v>0.63402777777777708</v>
      </c>
      <c r="AL8" s="9">
        <f t="shared" si="15"/>
        <v>0.64027777777777706</v>
      </c>
      <c r="AM8" s="9">
        <f t="shared" si="10"/>
        <v>0.65486111111111034</v>
      </c>
      <c r="AN8" s="9">
        <f t="shared" si="16"/>
        <v>0.66944444444444362</v>
      </c>
      <c r="AO8" s="9">
        <f t="shared" si="17"/>
        <v>0.6756944444444436</v>
      </c>
      <c r="AP8" s="9">
        <f t="shared" si="17"/>
        <v>0.68194444444444358</v>
      </c>
      <c r="AQ8" s="9">
        <f t="shared" si="18"/>
        <v>0.69652777777777686</v>
      </c>
      <c r="AR8" s="9">
        <f t="shared" si="16"/>
        <v>0.71111111111111014</v>
      </c>
      <c r="AS8" s="9">
        <f t="shared" si="19"/>
        <v>0.71736111111111012</v>
      </c>
      <c r="AT8" s="9">
        <f t="shared" si="19"/>
        <v>0.72361111111111009</v>
      </c>
      <c r="AU8" s="9">
        <f t="shared" si="18"/>
        <v>0.73819444444444338</v>
      </c>
      <c r="AV8" s="9">
        <f t="shared" si="16"/>
        <v>0.75277777777777666</v>
      </c>
      <c r="AW8" s="9"/>
      <c r="AX8" s="9"/>
      <c r="AY8" s="9"/>
      <c r="AZ8" s="168">
        <v>18</v>
      </c>
      <c r="BA8" s="9">
        <f>(U8-C8)+(AV8-Y8)</f>
        <v>0.43124999999999897</v>
      </c>
      <c r="BB8" s="74">
        <f t="shared" si="26"/>
        <v>10.35</v>
      </c>
      <c r="BC8" s="169">
        <f t="shared" si="27"/>
        <v>10.73</v>
      </c>
    </row>
    <row r="9" spans="1:55" s="284" customFormat="1" ht="15.75">
      <c r="A9" s="286">
        <v>5</v>
      </c>
      <c r="B9" s="177">
        <v>6</v>
      </c>
      <c r="C9" s="9">
        <f t="shared" si="28"/>
        <v>0.28402777777777771</v>
      </c>
      <c r="D9" s="9">
        <f t="shared" si="23"/>
        <v>0.29861111111111105</v>
      </c>
      <c r="E9" s="9">
        <f t="shared" si="24"/>
        <v>0.30486111111111103</v>
      </c>
      <c r="F9" s="9">
        <f t="shared" si="24"/>
        <v>0.31111111111111101</v>
      </c>
      <c r="G9" s="9">
        <f t="shared" si="25"/>
        <v>0.32569444444444434</v>
      </c>
      <c r="H9" s="9">
        <f t="shared" si="0"/>
        <v>0.34027777777777768</v>
      </c>
      <c r="I9" s="9">
        <f t="shared" si="1"/>
        <v>0.34652777777777766</v>
      </c>
      <c r="J9" s="9">
        <f t="shared" si="1"/>
        <v>0.35277777777777763</v>
      </c>
      <c r="K9" s="9">
        <f t="shared" si="2"/>
        <v>0.36736111111111097</v>
      </c>
      <c r="L9" s="9">
        <f t="shared" si="0"/>
        <v>0.38194444444444431</v>
      </c>
      <c r="M9" s="9">
        <f t="shared" si="3"/>
        <v>0.38819444444444429</v>
      </c>
      <c r="N9" s="9">
        <f t="shared" si="3"/>
        <v>0.39444444444444426</v>
      </c>
      <c r="O9" s="9">
        <f t="shared" si="2"/>
        <v>0.4090277777777776</v>
      </c>
      <c r="P9" s="9">
        <f t="shared" si="0"/>
        <v>0.42361111111111094</v>
      </c>
      <c r="Q9" s="9">
        <f t="shared" si="5"/>
        <v>0.42986111111111092</v>
      </c>
      <c r="R9" s="9">
        <f t="shared" si="5"/>
        <v>0.43611111111111089</v>
      </c>
      <c r="S9" s="9">
        <f t="shared" si="2"/>
        <v>0.45069444444444423</v>
      </c>
      <c r="T9" s="9">
        <f t="shared" si="0"/>
        <v>0.46527777777777757</v>
      </c>
      <c r="U9" s="9">
        <f t="shared" si="7"/>
        <v>0.47152777777777755</v>
      </c>
      <c r="V9" s="9">
        <f t="shared" si="7"/>
        <v>0.47777777777777752</v>
      </c>
      <c r="W9" s="9">
        <f t="shared" si="2"/>
        <v>0.49236111111111086</v>
      </c>
      <c r="X9" s="9">
        <f t="shared" si="8"/>
        <v>0.5069444444444442</v>
      </c>
      <c r="Y9" s="20">
        <f t="shared" si="9"/>
        <v>0.51319444444444418</v>
      </c>
      <c r="Z9" s="20">
        <f t="shared" si="9"/>
        <v>0.51944444444444415</v>
      </c>
      <c r="AA9" s="20">
        <f t="shared" si="10"/>
        <v>0.53402777777777743</v>
      </c>
      <c r="AB9" s="20">
        <f t="shared" si="8"/>
        <v>0.54861111111111072</v>
      </c>
      <c r="AC9" s="20">
        <f t="shared" si="11"/>
        <v>0.55486111111111069</v>
      </c>
      <c r="AD9" s="9">
        <f t="shared" si="11"/>
        <v>0.56111111111111067</v>
      </c>
      <c r="AE9" s="9">
        <f t="shared" si="10"/>
        <v>0.57569444444444395</v>
      </c>
      <c r="AF9" s="9">
        <f t="shared" si="8"/>
        <v>0.59027777777777724</v>
      </c>
      <c r="AG9" s="9">
        <f t="shared" si="13"/>
        <v>0.59652777777777721</v>
      </c>
      <c r="AH9" s="9">
        <f t="shared" si="13"/>
        <v>0.60277777777777719</v>
      </c>
      <c r="AI9" s="9">
        <f t="shared" si="10"/>
        <v>0.61736111111111047</v>
      </c>
      <c r="AJ9" s="9">
        <f t="shared" si="8"/>
        <v>0.63194444444444375</v>
      </c>
      <c r="AK9" s="9">
        <f t="shared" si="15"/>
        <v>0.63819444444444373</v>
      </c>
      <c r="AL9" s="9">
        <f t="shared" si="15"/>
        <v>0.64444444444444371</v>
      </c>
      <c r="AM9" s="9">
        <f t="shared" si="10"/>
        <v>0.65902777777777699</v>
      </c>
      <c r="AN9" s="9">
        <f t="shared" si="16"/>
        <v>0.67361111111111027</v>
      </c>
      <c r="AO9" s="9">
        <f t="shared" si="17"/>
        <v>0.67986111111111025</v>
      </c>
      <c r="AP9" s="9">
        <f t="shared" si="17"/>
        <v>0.68611111111111023</v>
      </c>
      <c r="AQ9" s="9">
        <f t="shared" si="18"/>
        <v>0.70069444444444351</v>
      </c>
      <c r="AR9" s="9">
        <f t="shared" si="16"/>
        <v>0.71527777777777679</v>
      </c>
      <c r="AS9" s="9">
        <f t="shared" si="19"/>
        <v>0.72152777777777677</v>
      </c>
      <c r="AT9" s="9">
        <f t="shared" si="19"/>
        <v>0.72777777777777675</v>
      </c>
      <c r="AU9" s="9">
        <f t="shared" si="18"/>
        <v>0.74236111111111003</v>
      </c>
      <c r="AV9" s="9">
        <f t="shared" si="16"/>
        <v>0.75694444444444331</v>
      </c>
      <c r="AW9" s="9"/>
      <c r="AX9" s="9"/>
      <c r="AY9" s="9"/>
      <c r="AZ9" s="168">
        <v>19</v>
      </c>
      <c r="BA9" s="9">
        <f>(Y9-C9)+(AV9-AC9)</f>
        <v>0.43124999999999908</v>
      </c>
      <c r="BB9" s="74">
        <f t="shared" si="26"/>
        <v>10.35</v>
      </c>
      <c r="BC9" s="169">
        <f t="shared" si="27"/>
        <v>10.73</v>
      </c>
    </row>
    <row r="10" spans="1:55" s="284" customFormat="1" ht="15.75">
      <c r="A10" s="286">
        <v>6</v>
      </c>
      <c r="B10" s="177">
        <v>6</v>
      </c>
      <c r="C10" s="9">
        <f t="shared" si="28"/>
        <v>0.28819444444444436</v>
      </c>
      <c r="D10" s="9">
        <f t="shared" si="23"/>
        <v>0.3027777777777777</v>
      </c>
      <c r="E10" s="9">
        <f t="shared" si="24"/>
        <v>0.30902777777777768</v>
      </c>
      <c r="F10" s="9">
        <f t="shared" si="24"/>
        <v>0.31527777777777766</v>
      </c>
      <c r="G10" s="9">
        <f t="shared" si="25"/>
        <v>0.32986111111111099</v>
      </c>
      <c r="H10" s="9">
        <f t="shared" si="0"/>
        <v>0.34444444444444433</v>
      </c>
      <c r="I10" s="9">
        <f t="shared" si="1"/>
        <v>0.35069444444444431</v>
      </c>
      <c r="J10" s="9">
        <f t="shared" si="1"/>
        <v>0.35694444444444429</v>
      </c>
      <c r="K10" s="9">
        <f t="shared" si="2"/>
        <v>0.37152777777777762</v>
      </c>
      <c r="L10" s="9">
        <f t="shared" si="0"/>
        <v>0.38611111111111096</v>
      </c>
      <c r="M10" s="9">
        <f t="shared" si="3"/>
        <v>0.39236111111111094</v>
      </c>
      <c r="N10" s="9">
        <f t="shared" si="3"/>
        <v>0.39861111111111092</v>
      </c>
      <c r="O10" s="9">
        <f t="shared" si="2"/>
        <v>0.41319444444444425</v>
      </c>
      <c r="P10" s="9">
        <f t="shared" si="0"/>
        <v>0.42777777777777759</v>
      </c>
      <c r="Q10" s="9">
        <f t="shared" si="5"/>
        <v>0.43402777777777757</v>
      </c>
      <c r="R10" s="9">
        <f t="shared" si="5"/>
        <v>0.44027777777777755</v>
      </c>
      <c r="S10" s="9">
        <f t="shared" si="2"/>
        <v>0.45486111111111088</v>
      </c>
      <c r="T10" s="9">
        <f t="shared" si="0"/>
        <v>0.46944444444444422</v>
      </c>
      <c r="U10" s="20">
        <f t="shared" si="7"/>
        <v>0.4756944444444442</v>
      </c>
      <c r="V10" s="20">
        <f t="shared" si="7"/>
        <v>0.48194444444444418</v>
      </c>
      <c r="W10" s="20">
        <f t="shared" si="2"/>
        <v>0.49652777777777751</v>
      </c>
      <c r="X10" s="20">
        <f t="shared" si="8"/>
        <v>0.51111111111111085</v>
      </c>
      <c r="Y10" s="20">
        <f t="shared" si="9"/>
        <v>0.51736111111111083</v>
      </c>
      <c r="Z10" s="9">
        <f t="shared" si="9"/>
        <v>0.52361111111111081</v>
      </c>
      <c r="AA10" s="9">
        <f t="shared" si="10"/>
        <v>0.53819444444444409</v>
      </c>
      <c r="AB10" s="9">
        <f t="shared" si="8"/>
        <v>0.55277777777777737</v>
      </c>
      <c r="AC10" s="9">
        <f t="shared" si="11"/>
        <v>0.55902777777777735</v>
      </c>
      <c r="AD10" s="9">
        <f t="shared" si="11"/>
        <v>0.56527777777777732</v>
      </c>
      <c r="AE10" s="9">
        <f t="shared" si="10"/>
        <v>0.57986111111111061</v>
      </c>
      <c r="AF10" s="9">
        <f t="shared" si="8"/>
        <v>0.59444444444444389</v>
      </c>
      <c r="AG10" s="9">
        <f t="shared" si="13"/>
        <v>0.60069444444444386</v>
      </c>
      <c r="AH10" s="9">
        <f t="shared" si="13"/>
        <v>0.60694444444444384</v>
      </c>
      <c r="AI10" s="9">
        <f t="shared" si="10"/>
        <v>0.62152777777777712</v>
      </c>
      <c r="AJ10" s="9">
        <f t="shared" si="8"/>
        <v>0.63611111111111041</v>
      </c>
      <c r="AK10" s="9">
        <f t="shared" si="15"/>
        <v>0.64236111111111038</v>
      </c>
      <c r="AL10" s="9">
        <f t="shared" si="15"/>
        <v>0.64861111111111036</v>
      </c>
      <c r="AM10" s="9">
        <f t="shared" si="10"/>
        <v>0.66319444444444364</v>
      </c>
      <c r="AN10" s="9">
        <f t="shared" si="16"/>
        <v>0.67777777777777692</v>
      </c>
      <c r="AO10" s="9">
        <f t="shared" si="17"/>
        <v>0.6840277777777769</v>
      </c>
      <c r="AP10" s="9">
        <f t="shared" si="17"/>
        <v>0.69027777777777688</v>
      </c>
      <c r="AQ10" s="9">
        <f t="shared" si="18"/>
        <v>0.70486111111111016</v>
      </c>
      <c r="AR10" s="9">
        <f t="shared" si="16"/>
        <v>0.71944444444444344</v>
      </c>
      <c r="AS10" s="9">
        <f t="shared" si="19"/>
        <v>0.72569444444444342</v>
      </c>
      <c r="AT10" s="9">
        <f t="shared" si="19"/>
        <v>0.7319444444444434</v>
      </c>
      <c r="AU10" s="9">
        <f t="shared" si="18"/>
        <v>0.74652777777777668</v>
      </c>
      <c r="AV10" s="9">
        <f t="shared" si="16"/>
        <v>0.76111111111110996</v>
      </c>
      <c r="AW10" s="9"/>
      <c r="AX10" s="9"/>
      <c r="AY10" s="9"/>
      <c r="AZ10" s="168">
        <v>22</v>
      </c>
      <c r="BA10" s="9">
        <f>(U10-C10)+(AV10-Y10)</f>
        <v>0.43124999999999897</v>
      </c>
      <c r="BB10" s="74">
        <f t="shared" si="26"/>
        <v>10.35</v>
      </c>
      <c r="BC10" s="169">
        <f t="shared" si="27"/>
        <v>10.73</v>
      </c>
    </row>
    <row r="11" spans="1:55" s="284" customFormat="1" ht="15.75">
      <c r="A11" s="286">
        <v>7</v>
      </c>
      <c r="B11" s="177">
        <v>6</v>
      </c>
      <c r="C11" s="9">
        <f t="shared" si="28"/>
        <v>0.29236111111111102</v>
      </c>
      <c r="D11" s="9">
        <f t="shared" si="23"/>
        <v>0.30694444444444435</v>
      </c>
      <c r="E11" s="9">
        <f t="shared" si="24"/>
        <v>0.31319444444444433</v>
      </c>
      <c r="F11" s="9">
        <f t="shared" si="24"/>
        <v>0.31944444444444431</v>
      </c>
      <c r="G11" s="9">
        <f t="shared" si="25"/>
        <v>0.33402777777777765</v>
      </c>
      <c r="H11" s="9">
        <f t="shared" si="0"/>
        <v>0.34861111111111098</v>
      </c>
      <c r="I11" s="9">
        <f t="shared" si="1"/>
        <v>0.35486111111111096</v>
      </c>
      <c r="J11" s="9">
        <f t="shared" si="1"/>
        <v>0.36111111111111094</v>
      </c>
      <c r="K11" s="9">
        <f t="shared" si="2"/>
        <v>0.37569444444444428</v>
      </c>
      <c r="L11" s="9">
        <f t="shared" si="0"/>
        <v>0.39027777777777761</v>
      </c>
      <c r="M11" s="9">
        <f t="shared" si="3"/>
        <v>0.39652777777777759</v>
      </c>
      <c r="N11" s="9">
        <f t="shared" si="3"/>
        <v>0.40277777777777757</v>
      </c>
      <c r="O11" s="9">
        <f t="shared" si="2"/>
        <v>0.41736111111111091</v>
      </c>
      <c r="P11" s="9">
        <f t="shared" si="0"/>
        <v>0.43194444444444424</v>
      </c>
      <c r="Q11" s="9">
        <f t="shared" si="5"/>
        <v>0.43819444444444422</v>
      </c>
      <c r="R11" s="9">
        <f t="shared" si="5"/>
        <v>0.4444444444444442</v>
      </c>
      <c r="S11" s="9">
        <f t="shared" si="2"/>
        <v>0.45902777777777753</v>
      </c>
      <c r="T11" s="9">
        <f t="shared" si="0"/>
        <v>0.47361111111111087</v>
      </c>
      <c r="U11" s="9">
        <f t="shared" si="7"/>
        <v>0.47986111111111085</v>
      </c>
      <c r="V11" s="9">
        <f t="shared" si="7"/>
        <v>0.48611111111111083</v>
      </c>
      <c r="W11" s="9">
        <f t="shared" si="2"/>
        <v>0.50069444444444411</v>
      </c>
      <c r="X11" s="9">
        <f t="shared" si="8"/>
        <v>0.51527777777777739</v>
      </c>
      <c r="Y11" s="20">
        <f t="shared" si="9"/>
        <v>0.52152777777777737</v>
      </c>
      <c r="Z11" s="20">
        <f t="shared" si="9"/>
        <v>0.52777777777777735</v>
      </c>
      <c r="AA11" s="20">
        <f t="shared" si="10"/>
        <v>0.54236111111111063</v>
      </c>
      <c r="AB11" s="20">
        <f t="shared" si="8"/>
        <v>0.55694444444444391</v>
      </c>
      <c r="AC11" s="20">
        <f t="shared" si="11"/>
        <v>0.56319444444444389</v>
      </c>
      <c r="AD11" s="9">
        <f t="shared" si="11"/>
        <v>0.56944444444444386</v>
      </c>
      <c r="AE11" s="9">
        <f t="shared" si="10"/>
        <v>0.58402777777777715</v>
      </c>
      <c r="AF11" s="9">
        <f t="shared" si="8"/>
        <v>0.59861111111111043</v>
      </c>
      <c r="AG11" s="9">
        <f t="shared" si="13"/>
        <v>0.60486111111111041</v>
      </c>
      <c r="AH11" s="9">
        <f t="shared" si="13"/>
        <v>0.61111111111111038</v>
      </c>
      <c r="AI11" s="9">
        <f t="shared" si="10"/>
        <v>0.62569444444444366</v>
      </c>
      <c r="AJ11" s="9">
        <f t="shared" si="8"/>
        <v>0.64027777777777695</v>
      </c>
      <c r="AK11" s="9">
        <f t="shared" si="15"/>
        <v>0.64652777777777692</v>
      </c>
      <c r="AL11" s="9">
        <f t="shared" si="15"/>
        <v>0.6527777777777769</v>
      </c>
      <c r="AM11" s="9">
        <f t="shared" si="10"/>
        <v>0.66736111111111018</v>
      </c>
      <c r="AN11" s="9">
        <f t="shared" si="16"/>
        <v>0.68194444444444346</v>
      </c>
      <c r="AO11" s="9">
        <f t="shared" si="17"/>
        <v>0.68819444444444344</v>
      </c>
      <c r="AP11" s="9">
        <f t="shared" si="17"/>
        <v>0.69444444444444342</v>
      </c>
      <c r="AQ11" s="9">
        <f t="shared" si="18"/>
        <v>0.7090277777777767</v>
      </c>
      <c r="AR11" s="9">
        <f t="shared" si="16"/>
        <v>0.72361111111110998</v>
      </c>
      <c r="AS11" s="9">
        <f t="shared" si="19"/>
        <v>0.72986111111110996</v>
      </c>
      <c r="AT11" s="9">
        <f t="shared" si="19"/>
        <v>0.73611111111110994</v>
      </c>
      <c r="AU11" s="9">
        <f t="shared" si="18"/>
        <v>0.75069444444444322</v>
      </c>
      <c r="AV11" s="9">
        <f t="shared" si="16"/>
        <v>0.7652777777777765</v>
      </c>
      <c r="AW11" s="9"/>
      <c r="AX11" s="9"/>
      <c r="AY11" s="9"/>
      <c r="AZ11" s="168">
        <v>20</v>
      </c>
      <c r="BA11" s="9">
        <f>(Y11-C11)+(AV11-AC11)</f>
        <v>0.43124999999999897</v>
      </c>
      <c r="BB11" s="74">
        <f t="shared" si="26"/>
        <v>10.35</v>
      </c>
      <c r="BC11" s="169">
        <f t="shared" si="27"/>
        <v>10.73</v>
      </c>
    </row>
    <row r="12" spans="1:55" s="284" customFormat="1" ht="15.75">
      <c r="A12" s="286">
        <v>8</v>
      </c>
      <c r="B12" s="177">
        <v>6</v>
      </c>
      <c r="C12" s="9">
        <f t="shared" si="28"/>
        <v>0.29652777777777767</v>
      </c>
      <c r="D12" s="9">
        <f t="shared" si="23"/>
        <v>0.31111111111111101</v>
      </c>
      <c r="E12" s="9">
        <f t="shared" si="24"/>
        <v>0.31736111111111098</v>
      </c>
      <c r="F12" s="9">
        <f t="shared" si="24"/>
        <v>0.32361111111111096</v>
      </c>
      <c r="G12" s="9">
        <f t="shared" si="25"/>
        <v>0.3381944444444443</v>
      </c>
      <c r="H12" s="9">
        <f t="shared" si="0"/>
        <v>0.35277777777777763</v>
      </c>
      <c r="I12" s="9">
        <f t="shared" si="1"/>
        <v>0.35902777777777761</v>
      </c>
      <c r="J12" s="9">
        <f t="shared" si="1"/>
        <v>0.36527777777777759</v>
      </c>
      <c r="K12" s="9">
        <f t="shared" si="2"/>
        <v>0.37986111111111093</v>
      </c>
      <c r="L12" s="9">
        <f t="shared" si="0"/>
        <v>0.39444444444444426</v>
      </c>
      <c r="M12" s="9">
        <f t="shared" si="3"/>
        <v>0.40069444444444424</v>
      </c>
      <c r="N12" s="9">
        <f t="shared" si="3"/>
        <v>0.40694444444444422</v>
      </c>
      <c r="O12" s="9">
        <f t="shared" si="2"/>
        <v>0.42152777777777756</v>
      </c>
      <c r="P12" s="9">
        <f t="shared" si="0"/>
        <v>0.43611111111111089</v>
      </c>
      <c r="Q12" s="9">
        <f t="shared" si="5"/>
        <v>0.44236111111111087</v>
      </c>
      <c r="R12" s="9">
        <f t="shared" si="5"/>
        <v>0.44861111111111085</v>
      </c>
      <c r="S12" s="9">
        <f t="shared" si="2"/>
        <v>0.46319444444444419</v>
      </c>
      <c r="T12" s="9">
        <f t="shared" si="0"/>
        <v>0.47777777777777752</v>
      </c>
      <c r="U12" s="43">
        <f t="shared" si="7"/>
        <v>0.4840277777777775</v>
      </c>
      <c r="V12" s="43">
        <f t="shared" si="7"/>
        <v>0.49027777777777748</v>
      </c>
      <c r="W12" s="43">
        <f t="shared" si="2"/>
        <v>0.50486111111111076</v>
      </c>
      <c r="X12" s="43">
        <f t="shared" si="8"/>
        <v>0.51944444444444404</v>
      </c>
      <c r="Y12" s="43">
        <f t="shared" si="9"/>
        <v>0.52569444444444402</v>
      </c>
      <c r="Z12" s="9">
        <f t="shared" si="9"/>
        <v>0.531944444444444</v>
      </c>
      <c r="AA12" s="9">
        <f t="shared" si="10"/>
        <v>0.54652777777777728</v>
      </c>
      <c r="AB12" s="9">
        <f t="shared" si="8"/>
        <v>0.56111111111111056</v>
      </c>
      <c r="AC12" s="9">
        <f t="shared" si="11"/>
        <v>0.56736111111111054</v>
      </c>
      <c r="AD12" s="9">
        <f t="shared" si="11"/>
        <v>0.57361111111111052</v>
      </c>
      <c r="AE12" s="9">
        <f t="shared" si="10"/>
        <v>0.5881944444444438</v>
      </c>
      <c r="AF12" s="9">
        <f t="shared" si="8"/>
        <v>0.60277777777777708</v>
      </c>
      <c r="AG12" s="9">
        <f t="shared" si="13"/>
        <v>0.60902777777777706</v>
      </c>
      <c r="AH12" s="9">
        <f t="shared" si="13"/>
        <v>0.61527777777777704</v>
      </c>
      <c r="AI12" s="9">
        <f t="shared" si="10"/>
        <v>0.62986111111111032</v>
      </c>
      <c r="AJ12" s="9">
        <f t="shared" si="8"/>
        <v>0.6444444444444436</v>
      </c>
      <c r="AK12" s="9">
        <f t="shared" si="15"/>
        <v>0.65069444444444358</v>
      </c>
      <c r="AL12" s="9">
        <f t="shared" si="15"/>
        <v>0.65694444444444355</v>
      </c>
      <c r="AM12" s="9">
        <f t="shared" si="10"/>
        <v>0.67152777777777684</v>
      </c>
      <c r="AN12" s="9">
        <f t="shared" si="16"/>
        <v>0.68611111111111012</v>
      </c>
      <c r="AO12" s="9">
        <f t="shared" si="17"/>
        <v>0.69236111111111009</v>
      </c>
      <c r="AP12" s="9">
        <f t="shared" si="17"/>
        <v>0.69861111111111007</v>
      </c>
      <c r="AQ12" s="9">
        <f t="shared" si="18"/>
        <v>0.71319444444444335</v>
      </c>
      <c r="AR12" s="9">
        <f t="shared" si="16"/>
        <v>0.72777777777777664</v>
      </c>
      <c r="AS12" s="9">
        <f t="shared" si="19"/>
        <v>0.73402777777777661</v>
      </c>
      <c r="AT12" s="9">
        <f t="shared" si="19"/>
        <v>0.74027777777777659</v>
      </c>
      <c r="AU12" s="9">
        <f t="shared" si="18"/>
        <v>0.75486111111110987</v>
      </c>
      <c r="AV12" s="9">
        <f t="shared" si="16"/>
        <v>0.76944444444444315</v>
      </c>
      <c r="AW12" s="9"/>
      <c r="AX12" s="9"/>
      <c r="AY12" s="9"/>
      <c r="AZ12" s="168">
        <v>19</v>
      </c>
      <c r="BA12" s="9">
        <f>(U12-C12)+(AV12-Y12)</f>
        <v>0.43124999999999897</v>
      </c>
      <c r="BB12" s="74">
        <f t="shared" si="26"/>
        <v>10.35</v>
      </c>
      <c r="BC12" s="169">
        <f t="shared" si="27"/>
        <v>10.73</v>
      </c>
    </row>
    <row r="13" spans="1:55" s="284" customFormat="1" ht="15.75">
      <c r="A13" s="286">
        <v>9</v>
      </c>
      <c r="B13" s="177">
        <v>6</v>
      </c>
      <c r="C13" s="9">
        <f t="shared" si="28"/>
        <v>0.30069444444444432</v>
      </c>
      <c r="D13" s="9">
        <f t="shared" si="23"/>
        <v>0.31527777777777766</v>
      </c>
      <c r="E13" s="9">
        <f t="shared" si="24"/>
        <v>0.32152777777777763</v>
      </c>
      <c r="F13" s="9">
        <f t="shared" si="24"/>
        <v>0.32777777777777761</v>
      </c>
      <c r="G13" s="9">
        <f t="shared" si="25"/>
        <v>0.34236111111111095</v>
      </c>
      <c r="H13" s="9">
        <f t="shared" si="0"/>
        <v>0.35694444444444429</v>
      </c>
      <c r="I13" s="9">
        <f t="shared" si="1"/>
        <v>0.36319444444444426</v>
      </c>
      <c r="J13" s="9">
        <f t="shared" si="1"/>
        <v>0.36944444444444424</v>
      </c>
      <c r="K13" s="9">
        <f t="shared" si="2"/>
        <v>0.38402777777777758</v>
      </c>
      <c r="L13" s="9">
        <f t="shared" si="0"/>
        <v>0.39861111111111092</v>
      </c>
      <c r="M13" s="9">
        <f t="shared" si="3"/>
        <v>0.40486111111111089</v>
      </c>
      <c r="N13" s="9">
        <f t="shared" si="3"/>
        <v>0.41111111111111087</v>
      </c>
      <c r="O13" s="9">
        <f t="shared" si="2"/>
        <v>0.42569444444444421</v>
      </c>
      <c r="P13" s="9">
        <f t="shared" si="0"/>
        <v>0.44027777777777755</v>
      </c>
      <c r="Q13" s="9">
        <f t="shared" si="5"/>
        <v>0.44652777777777752</v>
      </c>
      <c r="R13" s="9">
        <f t="shared" si="5"/>
        <v>0.4527777777777775</v>
      </c>
      <c r="S13" s="9">
        <f t="shared" si="2"/>
        <v>0.46736111111111084</v>
      </c>
      <c r="T13" s="9">
        <f t="shared" si="0"/>
        <v>0.48194444444444418</v>
      </c>
      <c r="U13" s="9">
        <f t="shared" si="7"/>
        <v>0.48819444444444415</v>
      </c>
      <c r="V13" s="9">
        <f t="shared" si="7"/>
        <v>0.49444444444444413</v>
      </c>
      <c r="W13" s="9">
        <f t="shared" si="2"/>
        <v>0.50902777777777741</v>
      </c>
      <c r="X13" s="9">
        <f t="shared" si="8"/>
        <v>0.52361111111111069</v>
      </c>
      <c r="Y13" s="20">
        <f t="shared" si="9"/>
        <v>0.52986111111111067</v>
      </c>
      <c r="Z13" s="20">
        <f t="shared" si="9"/>
        <v>0.53611111111111065</v>
      </c>
      <c r="AA13" s="20">
        <f t="shared" si="10"/>
        <v>0.55069444444444393</v>
      </c>
      <c r="AB13" s="20">
        <f t="shared" si="8"/>
        <v>0.56527777777777721</v>
      </c>
      <c r="AC13" s="20">
        <f t="shared" si="11"/>
        <v>0.57152777777777719</v>
      </c>
      <c r="AD13" s="9">
        <f t="shared" si="11"/>
        <v>0.57777777777777717</v>
      </c>
      <c r="AE13" s="9">
        <f t="shared" si="10"/>
        <v>0.59236111111111045</v>
      </c>
      <c r="AF13" s="9">
        <f t="shared" si="8"/>
        <v>0.60694444444444373</v>
      </c>
      <c r="AG13" s="9">
        <f t="shared" si="13"/>
        <v>0.61319444444444371</v>
      </c>
      <c r="AH13" s="9">
        <f t="shared" si="13"/>
        <v>0.61944444444444369</v>
      </c>
      <c r="AI13" s="9">
        <f t="shared" si="10"/>
        <v>0.63402777777777697</v>
      </c>
      <c r="AJ13" s="9">
        <f t="shared" si="8"/>
        <v>0.64861111111111025</v>
      </c>
      <c r="AK13" s="9">
        <f t="shared" si="15"/>
        <v>0.65486111111111023</v>
      </c>
      <c r="AL13" s="9">
        <f t="shared" si="15"/>
        <v>0.66111111111111021</v>
      </c>
      <c r="AM13" s="9">
        <f t="shared" si="10"/>
        <v>0.67569444444444349</v>
      </c>
      <c r="AN13" s="9">
        <f t="shared" si="16"/>
        <v>0.69027777777777677</v>
      </c>
      <c r="AO13" s="9">
        <f t="shared" si="17"/>
        <v>0.69652777777777675</v>
      </c>
      <c r="AP13" s="9">
        <f t="shared" si="17"/>
        <v>0.70277777777777672</v>
      </c>
      <c r="AQ13" s="9">
        <f t="shared" si="18"/>
        <v>0.71736111111111001</v>
      </c>
      <c r="AR13" s="9">
        <f t="shared" si="16"/>
        <v>0.73194444444444329</v>
      </c>
      <c r="AS13" s="9">
        <f t="shared" si="19"/>
        <v>0.73819444444444327</v>
      </c>
      <c r="AT13" s="9">
        <f t="shared" si="19"/>
        <v>0.74444444444444324</v>
      </c>
      <c r="AU13" s="9">
        <f t="shared" si="18"/>
        <v>0.75902777777777652</v>
      </c>
      <c r="AV13" s="9">
        <f t="shared" si="16"/>
        <v>0.77361111111110981</v>
      </c>
      <c r="AW13" s="9"/>
      <c r="AX13" s="9"/>
      <c r="AY13" s="9"/>
      <c r="AZ13" s="287">
        <v>21</v>
      </c>
      <c r="BA13" s="9">
        <f>(Y13-C13)+(AV13-AC13)</f>
        <v>0.43124999999999897</v>
      </c>
      <c r="BB13" s="74">
        <f t="shared" si="26"/>
        <v>10.35</v>
      </c>
      <c r="BC13" s="169">
        <f t="shared" si="27"/>
        <v>10.73</v>
      </c>
    </row>
    <row r="14" spans="1:55" s="284" customFormat="1" ht="16.5" thickBot="1">
      <c r="A14" s="288">
        <v>10</v>
      </c>
      <c r="B14" s="181">
        <v>6</v>
      </c>
      <c r="C14" s="19">
        <f t="shared" si="28"/>
        <v>0.30486111111111097</v>
      </c>
      <c r="D14" s="19">
        <f t="shared" si="23"/>
        <v>0.31944444444444431</v>
      </c>
      <c r="E14" s="19">
        <f t="shared" si="24"/>
        <v>0.32569444444444429</v>
      </c>
      <c r="F14" s="19">
        <f t="shared" si="24"/>
        <v>0.33194444444444426</v>
      </c>
      <c r="G14" s="19">
        <f t="shared" si="25"/>
        <v>0.3465277777777776</v>
      </c>
      <c r="H14" s="19">
        <f t="shared" si="0"/>
        <v>0.36111111111111094</v>
      </c>
      <c r="I14" s="19">
        <f t="shared" si="1"/>
        <v>0.36736111111111092</v>
      </c>
      <c r="J14" s="19">
        <f t="shared" si="1"/>
        <v>0.37361111111111089</v>
      </c>
      <c r="K14" s="19">
        <f t="shared" si="2"/>
        <v>0.38819444444444423</v>
      </c>
      <c r="L14" s="19">
        <f t="shared" si="0"/>
        <v>0.40277777777777757</v>
      </c>
      <c r="M14" s="19">
        <f t="shared" si="3"/>
        <v>0.40902777777777755</v>
      </c>
      <c r="N14" s="19">
        <f t="shared" si="3"/>
        <v>0.41527777777777752</v>
      </c>
      <c r="O14" s="19">
        <f t="shared" si="2"/>
        <v>0.42986111111111086</v>
      </c>
      <c r="P14" s="19">
        <f t="shared" si="0"/>
        <v>0.4444444444444442</v>
      </c>
      <c r="Q14" s="19">
        <f t="shared" si="5"/>
        <v>0.45069444444444418</v>
      </c>
      <c r="R14" s="19">
        <f t="shared" si="5"/>
        <v>0.45694444444444415</v>
      </c>
      <c r="S14" s="19">
        <f t="shared" si="2"/>
        <v>0.47152777777777749</v>
      </c>
      <c r="T14" s="19">
        <f t="shared" si="0"/>
        <v>0.48611111111111083</v>
      </c>
      <c r="U14" s="44">
        <f t="shared" si="7"/>
        <v>0.49236111111111081</v>
      </c>
      <c r="V14" s="44">
        <f t="shared" si="7"/>
        <v>0.49861111111111078</v>
      </c>
      <c r="W14" s="44">
        <f t="shared" si="2"/>
        <v>0.51319444444444406</v>
      </c>
      <c r="X14" s="44">
        <f t="shared" si="8"/>
        <v>0.52777777777777735</v>
      </c>
      <c r="Y14" s="44">
        <f t="shared" si="9"/>
        <v>0.53402777777777732</v>
      </c>
      <c r="Z14" s="19">
        <f t="shared" si="9"/>
        <v>0.5402777777777773</v>
      </c>
      <c r="AA14" s="19">
        <f t="shared" si="10"/>
        <v>0.55486111111111058</v>
      </c>
      <c r="AB14" s="19">
        <f t="shared" si="8"/>
        <v>0.56944444444444386</v>
      </c>
      <c r="AC14" s="19">
        <f t="shared" si="11"/>
        <v>0.57569444444444384</v>
      </c>
      <c r="AD14" s="19">
        <f t="shared" si="11"/>
        <v>0.58194444444444382</v>
      </c>
      <c r="AE14" s="19">
        <f t="shared" si="10"/>
        <v>0.5965277777777771</v>
      </c>
      <c r="AF14" s="19">
        <f t="shared" si="8"/>
        <v>0.61111111111111038</v>
      </c>
      <c r="AG14" s="19">
        <f t="shared" si="13"/>
        <v>0.61736111111111036</v>
      </c>
      <c r="AH14" s="19">
        <f t="shared" si="13"/>
        <v>0.62361111111111034</v>
      </c>
      <c r="AI14" s="19">
        <f t="shared" si="10"/>
        <v>0.63819444444444362</v>
      </c>
      <c r="AJ14" s="19">
        <f t="shared" si="8"/>
        <v>0.6527777777777769</v>
      </c>
      <c r="AK14" s="19">
        <f t="shared" si="15"/>
        <v>0.65902777777777688</v>
      </c>
      <c r="AL14" s="19">
        <f t="shared" si="15"/>
        <v>0.66527777777777686</v>
      </c>
      <c r="AM14" s="19">
        <f t="shared" si="10"/>
        <v>0.67986111111111014</v>
      </c>
      <c r="AN14" s="19">
        <f t="shared" si="16"/>
        <v>0.69444444444444342</v>
      </c>
      <c r="AO14" s="19">
        <f t="shared" si="17"/>
        <v>0.7006944444444434</v>
      </c>
      <c r="AP14" s="19">
        <f t="shared" si="17"/>
        <v>0.70694444444444338</v>
      </c>
      <c r="AQ14" s="19">
        <f t="shared" si="18"/>
        <v>0.72152777777777666</v>
      </c>
      <c r="AR14" s="19">
        <f t="shared" si="16"/>
        <v>0.73611111111110994</v>
      </c>
      <c r="AS14" s="19">
        <f t="shared" si="19"/>
        <v>0.74236111111110992</v>
      </c>
      <c r="AT14" s="19">
        <f t="shared" si="19"/>
        <v>0.74861111111110989</v>
      </c>
      <c r="AU14" s="19">
        <f t="shared" si="18"/>
        <v>0.76319444444444318</v>
      </c>
      <c r="AV14" s="19">
        <f t="shared" si="16"/>
        <v>0.77777777777777646</v>
      </c>
      <c r="AW14" s="19"/>
      <c r="AX14" s="19"/>
      <c r="AY14" s="19"/>
      <c r="AZ14" s="182">
        <v>18</v>
      </c>
      <c r="BA14" s="19">
        <f>(U14-C14)+(AV14-Y14)</f>
        <v>0.43124999999999897</v>
      </c>
      <c r="BB14" s="289">
        <f t="shared" si="26"/>
        <v>10.35</v>
      </c>
      <c r="BC14" s="183">
        <f t="shared" si="27"/>
        <v>10.73</v>
      </c>
    </row>
    <row r="15" spans="1:55" s="179" customFormat="1" ht="15.75">
      <c r="B15" s="180"/>
      <c r="AZ15" s="290">
        <f>SUM(AZ5:AZ14)</f>
        <v>199</v>
      </c>
      <c r="BA15" s="290"/>
      <c r="BB15" s="291">
        <f>SUM(BB5:BB14)</f>
        <v>103.14999999999999</v>
      </c>
      <c r="BC15" s="291">
        <f>SUM(BC5:BC14)</f>
        <v>106.95000000000002</v>
      </c>
    </row>
    <row r="17" spans="1:61" ht="15.75">
      <c r="G17" s="12" t="s">
        <v>59</v>
      </c>
      <c r="H17" s="8"/>
      <c r="I17" s="8"/>
      <c r="J17" s="8"/>
      <c r="K17" s="8"/>
      <c r="L17" s="8"/>
      <c r="M17" s="8"/>
      <c r="N17" s="8"/>
      <c r="O17" s="119" t="s">
        <v>71</v>
      </c>
      <c r="Q17" s="12"/>
      <c r="R17" s="12"/>
      <c r="S17" s="12"/>
      <c r="T17" s="12"/>
      <c r="U17" s="12"/>
      <c r="V17" s="12" t="s">
        <v>22</v>
      </c>
      <c r="Z17" s="12" t="s">
        <v>63</v>
      </c>
      <c r="AC17" s="202" t="s">
        <v>114</v>
      </c>
    </row>
    <row r="18" spans="1:61" ht="15.75" thickBot="1">
      <c r="J18" s="13" t="s">
        <v>60</v>
      </c>
      <c r="O18" t="s">
        <v>10</v>
      </c>
      <c r="S18" s="107"/>
      <c r="T18" s="161"/>
    </row>
    <row r="19" spans="1:61" ht="15" customHeight="1">
      <c r="A19" s="314" t="s">
        <v>0</v>
      </c>
      <c r="B19" s="316" t="s">
        <v>2</v>
      </c>
      <c r="C19" s="347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19" t="s">
        <v>5</v>
      </c>
      <c r="AI19" s="321" t="s">
        <v>6</v>
      </c>
      <c r="AJ19" s="328"/>
      <c r="AK19" s="312" t="s">
        <v>7</v>
      </c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27"/>
      <c r="BC19" s="127"/>
      <c r="BD19" s="127"/>
      <c r="BE19" s="127"/>
      <c r="BF19" s="201"/>
      <c r="BG19" s="196"/>
      <c r="BH19" s="196"/>
      <c r="BI19" s="196"/>
    </row>
    <row r="20" spans="1:61" ht="15.75">
      <c r="A20" s="315"/>
      <c r="B20" s="317"/>
      <c r="C20" s="31" t="s">
        <v>31</v>
      </c>
      <c r="D20" s="2" t="s">
        <v>36</v>
      </c>
      <c r="E20" s="31" t="s">
        <v>31</v>
      </c>
      <c r="F20" s="2" t="s">
        <v>36</v>
      </c>
      <c r="G20" s="31" t="s">
        <v>31</v>
      </c>
      <c r="H20" s="2" t="s">
        <v>36</v>
      </c>
      <c r="I20" s="31" t="s">
        <v>31</v>
      </c>
      <c r="J20" s="2" t="s">
        <v>36</v>
      </c>
      <c r="K20" s="31" t="s">
        <v>31</v>
      </c>
      <c r="L20" s="2" t="s">
        <v>36</v>
      </c>
      <c r="M20" s="31" t="s">
        <v>31</v>
      </c>
      <c r="N20" s="2" t="s">
        <v>36</v>
      </c>
      <c r="O20" s="31" t="s">
        <v>31</v>
      </c>
      <c r="P20" s="2" t="s">
        <v>36</v>
      </c>
      <c r="Q20" s="31" t="s">
        <v>31</v>
      </c>
      <c r="R20" s="2" t="s">
        <v>36</v>
      </c>
      <c r="S20" s="31" t="s">
        <v>31</v>
      </c>
      <c r="T20" s="2" t="s">
        <v>36</v>
      </c>
      <c r="U20" s="31" t="s">
        <v>31</v>
      </c>
      <c r="V20" s="2" t="s">
        <v>36</v>
      </c>
      <c r="W20" s="31" t="s">
        <v>31</v>
      </c>
      <c r="X20" s="2" t="s">
        <v>36</v>
      </c>
      <c r="Y20" s="31" t="s">
        <v>31</v>
      </c>
      <c r="Z20" s="2" t="s">
        <v>36</v>
      </c>
      <c r="AA20" s="31" t="s">
        <v>31</v>
      </c>
      <c r="AB20" s="2" t="s">
        <v>36</v>
      </c>
      <c r="AC20" s="31" t="s">
        <v>31</v>
      </c>
      <c r="AD20" s="2" t="s">
        <v>36</v>
      </c>
      <c r="AE20" s="31" t="s">
        <v>31</v>
      </c>
      <c r="AF20" s="30" t="s">
        <v>36</v>
      </c>
      <c r="AG20" s="188" t="s">
        <v>31</v>
      </c>
      <c r="AH20" s="320"/>
      <c r="AI20" s="100"/>
      <c r="AJ20" s="101"/>
      <c r="AK20" s="313"/>
      <c r="AL20" s="192"/>
      <c r="AM20" s="193"/>
      <c r="AN20" s="192"/>
      <c r="AO20" s="193"/>
      <c r="AP20" s="193"/>
      <c r="AQ20" s="192"/>
      <c r="AR20" s="193"/>
      <c r="AS20" s="193"/>
      <c r="AT20" s="193"/>
      <c r="AU20" s="192"/>
      <c r="AV20" s="193"/>
      <c r="AW20" s="193"/>
      <c r="AX20" s="193"/>
      <c r="AY20" s="192"/>
      <c r="AZ20" s="193"/>
      <c r="BA20" s="193"/>
      <c r="BB20" s="193"/>
      <c r="BC20" s="192"/>
      <c r="BD20" s="193"/>
      <c r="BE20" s="193"/>
      <c r="BF20" s="201"/>
      <c r="BG20" s="196"/>
      <c r="BH20" s="196"/>
      <c r="BI20" s="196"/>
    </row>
    <row r="21" spans="1:61" s="23" customFormat="1" ht="15.75">
      <c r="A21" s="260">
        <v>1</v>
      </c>
      <c r="B21" s="25">
        <v>10</v>
      </c>
      <c r="C21" s="25"/>
      <c r="D21" s="25"/>
      <c r="E21" s="32">
        <v>0.27083333333333331</v>
      </c>
      <c r="F21" s="9">
        <f>E21+30/1440</f>
        <v>0.29166666666666663</v>
      </c>
      <c r="G21" s="9">
        <f>F21+30/1440</f>
        <v>0.31249999999999994</v>
      </c>
      <c r="H21" s="9">
        <f t="shared" ref="H21:AE21" si="29">G21+30/1440</f>
        <v>0.33333333333333326</v>
      </c>
      <c r="I21" s="9">
        <f t="shared" si="29"/>
        <v>0.35416666666666657</v>
      </c>
      <c r="J21" s="9">
        <f t="shared" si="29"/>
        <v>0.37499999999999989</v>
      </c>
      <c r="K21" s="9">
        <f t="shared" si="29"/>
        <v>0.3958333333333332</v>
      </c>
      <c r="L21" s="20">
        <f t="shared" si="29"/>
        <v>0.41666666666666652</v>
      </c>
      <c r="M21" s="20">
        <f t="shared" si="29"/>
        <v>0.43749999999999983</v>
      </c>
      <c r="N21" s="20">
        <f t="shared" si="29"/>
        <v>0.45833333333333315</v>
      </c>
      <c r="O21" s="9">
        <f t="shared" si="29"/>
        <v>0.47916666666666646</v>
      </c>
      <c r="P21" s="9">
        <f t="shared" si="29"/>
        <v>0.49999999999999978</v>
      </c>
      <c r="Q21" s="9">
        <f t="shared" si="29"/>
        <v>0.52083333333333315</v>
      </c>
      <c r="R21" s="9">
        <f t="shared" si="29"/>
        <v>0.54166666666666652</v>
      </c>
      <c r="S21" s="9">
        <f t="shared" si="29"/>
        <v>0.56249999999999989</v>
      </c>
      <c r="T21" s="9">
        <f t="shared" si="29"/>
        <v>0.58333333333333326</v>
      </c>
      <c r="U21" s="9">
        <f t="shared" si="29"/>
        <v>0.60416666666666663</v>
      </c>
      <c r="V21" s="20">
        <f t="shared" si="29"/>
        <v>0.625</v>
      </c>
      <c r="W21" s="20">
        <f t="shared" si="29"/>
        <v>0.64583333333333337</v>
      </c>
      <c r="X21" s="20">
        <f t="shared" si="29"/>
        <v>0.66666666666666674</v>
      </c>
      <c r="Y21" s="9">
        <f t="shared" si="29"/>
        <v>0.68750000000000011</v>
      </c>
      <c r="Z21" s="9">
        <f t="shared" si="29"/>
        <v>0.70833333333333348</v>
      </c>
      <c r="AA21" s="9">
        <f t="shared" si="29"/>
        <v>0.72916666666666685</v>
      </c>
      <c r="AB21" s="9">
        <f t="shared" si="29"/>
        <v>0.75000000000000022</v>
      </c>
      <c r="AC21" s="9">
        <f t="shared" si="29"/>
        <v>0.77083333333333359</v>
      </c>
      <c r="AD21" s="9">
        <f t="shared" si="29"/>
        <v>0.79166666666666696</v>
      </c>
      <c r="AE21" s="9">
        <f t="shared" si="29"/>
        <v>0.81250000000000033</v>
      </c>
      <c r="AF21" s="9"/>
      <c r="AG21" s="106"/>
      <c r="AH21" s="66">
        <v>22</v>
      </c>
      <c r="AI21" s="73">
        <f>(L21-E21)+(V21-N21)+(AE21-X21)</f>
        <v>0.45833333333333365</v>
      </c>
      <c r="AJ21" s="74">
        <f>HOUR(AI21)+MINUTE(AI21)/60</f>
        <v>11</v>
      </c>
      <c r="AK21" s="29">
        <f>AJ21+0.38</f>
        <v>11.38</v>
      </c>
      <c r="AL21" s="194"/>
      <c r="AM21" s="194"/>
      <c r="AN21" s="194"/>
      <c r="AO21" s="194"/>
      <c r="AP21" s="194"/>
      <c r="AQ21" s="195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27"/>
      <c r="BG21" s="197"/>
      <c r="BH21" s="198"/>
      <c r="BI21" s="199"/>
    </row>
    <row r="22" spans="1:61" s="23" customFormat="1" ht="15.75">
      <c r="A22" s="260">
        <v>2</v>
      </c>
      <c r="B22" s="25">
        <v>10</v>
      </c>
      <c r="C22" s="25"/>
      <c r="D22" s="25"/>
      <c r="E22" s="9">
        <f>E21+10/1440</f>
        <v>0.27777777777777773</v>
      </c>
      <c r="F22" s="9">
        <f t="shared" ref="F22:AB22" si="30">E22+30/1440</f>
        <v>0.29861111111111105</v>
      </c>
      <c r="G22" s="9">
        <f t="shared" si="30"/>
        <v>0.31944444444444436</v>
      </c>
      <c r="H22" s="9">
        <f t="shared" si="30"/>
        <v>0.34027777777777768</v>
      </c>
      <c r="I22" s="9">
        <f t="shared" si="30"/>
        <v>0.36111111111111099</v>
      </c>
      <c r="J22" s="9">
        <f t="shared" si="30"/>
        <v>0.38194444444444431</v>
      </c>
      <c r="K22" s="9">
        <f t="shared" si="30"/>
        <v>0.40277777777777762</v>
      </c>
      <c r="L22" s="9">
        <f t="shared" si="30"/>
        <v>0.42361111111111094</v>
      </c>
      <c r="M22" s="9">
        <f t="shared" si="30"/>
        <v>0.44444444444444425</v>
      </c>
      <c r="N22" s="9">
        <f t="shared" si="30"/>
        <v>0.46527777777777757</v>
      </c>
      <c r="O22" s="9">
        <f t="shared" si="30"/>
        <v>0.48611111111111088</v>
      </c>
      <c r="P22" s="20">
        <f t="shared" si="30"/>
        <v>0.5069444444444442</v>
      </c>
      <c r="Q22" s="20">
        <f t="shared" si="30"/>
        <v>0.52777777777777757</v>
      </c>
      <c r="R22" s="20">
        <f t="shared" si="30"/>
        <v>0.54861111111111094</v>
      </c>
      <c r="S22" s="9">
        <f t="shared" si="30"/>
        <v>0.56944444444444431</v>
      </c>
      <c r="T22" s="9">
        <f t="shared" si="30"/>
        <v>0.59027777777777768</v>
      </c>
      <c r="U22" s="9">
        <f t="shared" si="30"/>
        <v>0.61111111111111105</v>
      </c>
      <c r="V22" s="9">
        <f t="shared" si="30"/>
        <v>0.63194444444444442</v>
      </c>
      <c r="W22" s="9">
        <f t="shared" si="30"/>
        <v>0.65277777777777779</v>
      </c>
      <c r="X22" s="9">
        <f t="shared" si="30"/>
        <v>0.67361111111111116</v>
      </c>
      <c r="Y22" s="9">
        <f t="shared" si="30"/>
        <v>0.69444444444444453</v>
      </c>
      <c r="Z22" s="9">
        <f t="shared" si="30"/>
        <v>0.7152777777777779</v>
      </c>
      <c r="AA22" s="9">
        <f t="shared" si="30"/>
        <v>0.73611111111111127</v>
      </c>
      <c r="AB22" s="9">
        <f t="shared" si="30"/>
        <v>0.75694444444444464</v>
      </c>
      <c r="AC22" s="9"/>
      <c r="AD22" s="9"/>
      <c r="AE22" s="9"/>
      <c r="AF22" s="9"/>
      <c r="AG22" s="106"/>
      <c r="AH22" s="66">
        <v>21</v>
      </c>
      <c r="AI22" s="73">
        <f>(P22-E22)+(AB22-R22)</f>
        <v>0.43750000000000017</v>
      </c>
      <c r="AJ22" s="74">
        <f>HOUR(AI22)+MINUTE(AI22)/60</f>
        <v>10.5</v>
      </c>
      <c r="AK22" s="29">
        <f t="shared" ref="AK22:AK26" si="31">AJ22+0.38</f>
        <v>10.88</v>
      </c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27"/>
      <c r="BG22" s="197"/>
      <c r="BH22" s="198"/>
      <c r="BI22" s="199"/>
    </row>
    <row r="23" spans="1:61" s="23" customFormat="1" ht="15.75">
      <c r="A23" s="260">
        <v>3</v>
      </c>
      <c r="B23" s="25">
        <v>10</v>
      </c>
      <c r="C23" s="25"/>
      <c r="D23" s="25"/>
      <c r="E23" s="9">
        <f t="shared" ref="E23:E26" si="32">E22+10/1440</f>
        <v>0.28472222222222215</v>
      </c>
      <c r="F23" s="9">
        <f t="shared" ref="F23:AE23" si="33">E23+30/1440</f>
        <v>0.30555555555555547</v>
      </c>
      <c r="G23" s="9">
        <f t="shared" si="33"/>
        <v>0.32638888888888878</v>
      </c>
      <c r="H23" s="9">
        <f t="shared" si="33"/>
        <v>0.3472222222222221</v>
      </c>
      <c r="I23" s="9">
        <f t="shared" si="33"/>
        <v>0.36805555555555541</v>
      </c>
      <c r="J23" s="9">
        <f t="shared" si="33"/>
        <v>0.38888888888888873</v>
      </c>
      <c r="K23" s="9">
        <f t="shared" si="33"/>
        <v>0.40972222222222204</v>
      </c>
      <c r="L23" s="9">
        <f t="shared" si="33"/>
        <v>0.43055555555555536</v>
      </c>
      <c r="M23" s="9">
        <f t="shared" si="33"/>
        <v>0.45138888888888867</v>
      </c>
      <c r="N23" s="20">
        <f t="shared" si="33"/>
        <v>0.47222222222222199</v>
      </c>
      <c r="O23" s="20">
        <f t="shared" si="33"/>
        <v>0.4930555555555553</v>
      </c>
      <c r="P23" s="20">
        <f t="shared" si="33"/>
        <v>0.51388888888888862</v>
      </c>
      <c r="Q23" s="9">
        <f t="shared" si="33"/>
        <v>0.53472222222222199</v>
      </c>
      <c r="R23" s="9">
        <f t="shared" si="33"/>
        <v>0.55555555555555536</v>
      </c>
      <c r="S23" s="9">
        <f t="shared" si="33"/>
        <v>0.57638888888888873</v>
      </c>
      <c r="T23" s="9">
        <f t="shared" si="33"/>
        <v>0.5972222222222221</v>
      </c>
      <c r="U23" s="9">
        <f t="shared" si="33"/>
        <v>0.61805555555555547</v>
      </c>
      <c r="V23" s="9">
        <f t="shared" si="33"/>
        <v>0.63888888888888884</v>
      </c>
      <c r="W23" s="9">
        <f t="shared" si="33"/>
        <v>0.65972222222222221</v>
      </c>
      <c r="X23" s="20">
        <f t="shared" si="33"/>
        <v>0.68055555555555558</v>
      </c>
      <c r="Y23" s="20">
        <f t="shared" si="33"/>
        <v>0.70138888888888895</v>
      </c>
      <c r="Z23" s="20">
        <f t="shared" si="33"/>
        <v>0.72222222222222232</v>
      </c>
      <c r="AA23" s="9">
        <f t="shared" si="33"/>
        <v>0.74305555555555569</v>
      </c>
      <c r="AB23" s="9">
        <f t="shared" si="33"/>
        <v>0.76388888888888906</v>
      </c>
      <c r="AC23" s="9">
        <f t="shared" si="33"/>
        <v>0.78472222222222243</v>
      </c>
      <c r="AD23" s="9">
        <f t="shared" si="33"/>
        <v>0.8055555555555558</v>
      </c>
      <c r="AE23" s="9">
        <f t="shared" si="33"/>
        <v>0.82638888888888917</v>
      </c>
      <c r="AF23" s="9"/>
      <c r="AG23" s="106"/>
      <c r="AH23" s="66">
        <v>22</v>
      </c>
      <c r="AI23" s="73">
        <f>(N23-E23)+(X23-P23)+(AE23-Z23)</f>
        <v>0.45833333333333365</v>
      </c>
      <c r="AJ23" s="74">
        <f t="shared" ref="AJ23:AJ26" si="34">HOUR(AI23)+MINUTE(AI23)/60</f>
        <v>11</v>
      </c>
      <c r="AK23" s="29">
        <f t="shared" si="31"/>
        <v>11.38</v>
      </c>
      <c r="AL23" s="194"/>
      <c r="AM23" s="194"/>
      <c r="AN23" s="194"/>
      <c r="AO23" s="194"/>
      <c r="AP23" s="194"/>
      <c r="AQ23" s="195"/>
      <c r="AR23" s="195"/>
      <c r="AS23" s="195"/>
      <c r="AT23" s="195"/>
      <c r="AU23" s="195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27"/>
      <c r="BG23" s="197"/>
      <c r="BH23" s="198"/>
      <c r="BI23" s="199"/>
    </row>
    <row r="24" spans="1:61" s="23" customFormat="1" ht="15.75">
      <c r="A24" s="260">
        <v>4</v>
      </c>
      <c r="B24" s="25">
        <v>10</v>
      </c>
      <c r="C24" s="25"/>
      <c r="D24" s="25"/>
      <c r="E24" s="9">
        <f t="shared" si="32"/>
        <v>0.29166666666666657</v>
      </c>
      <c r="F24" s="9">
        <f t="shared" ref="F24:AB24" si="35">E24+30/1440</f>
        <v>0.31249999999999989</v>
      </c>
      <c r="G24" s="9">
        <f t="shared" si="35"/>
        <v>0.3333333333333332</v>
      </c>
      <c r="H24" s="9">
        <f t="shared" si="35"/>
        <v>0.35416666666666652</v>
      </c>
      <c r="I24" s="9">
        <f t="shared" si="35"/>
        <v>0.37499999999999983</v>
      </c>
      <c r="J24" s="9">
        <f t="shared" si="35"/>
        <v>0.39583333333333315</v>
      </c>
      <c r="K24" s="9">
        <f t="shared" si="35"/>
        <v>0.41666666666666646</v>
      </c>
      <c r="L24" s="9">
        <f t="shared" si="35"/>
        <v>0.43749999999999978</v>
      </c>
      <c r="M24" s="9">
        <f t="shared" si="35"/>
        <v>0.45833333333333309</v>
      </c>
      <c r="N24" s="9">
        <f t="shared" si="35"/>
        <v>0.47916666666666641</v>
      </c>
      <c r="O24" s="9">
        <f t="shared" si="35"/>
        <v>0.49999999999999972</v>
      </c>
      <c r="P24" s="9">
        <f t="shared" si="35"/>
        <v>0.52083333333333304</v>
      </c>
      <c r="Q24" s="9">
        <f t="shared" si="35"/>
        <v>0.54166666666666641</v>
      </c>
      <c r="R24" s="20">
        <f t="shared" si="35"/>
        <v>0.56249999999999978</v>
      </c>
      <c r="S24" s="20">
        <f t="shared" si="35"/>
        <v>0.58333333333333315</v>
      </c>
      <c r="T24" s="20">
        <f t="shared" si="35"/>
        <v>0.60416666666666652</v>
      </c>
      <c r="U24" s="9">
        <f t="shared" si="35"/>
        <v>0.62499999999999989</v>
      </c>
      <c r="V24" s="9">
        <f t="shared" si="35"/>
        <v>0.64583333333333326</v>
      </c>
      <c r="W24" s="9">
        <f t="shared" si="35"/>
        <v>0.66666666666666663</v>
      </c>
      <c r="X24" s="9">
        <f t="shared" si="35"/>
        <v>0.6875</v>
      </c>
      <c r="Y24" s="9">
        <f t="shared" si="35"/>
        <v>0.70833333333333337</v>
      </c>
      <c r="Z24" s="9">
        <f t="shared" si="35"/>
        <v>0.72916666666666674</v>
      </c>
      <c r="AA24" s="9">
        <f t="shared" si="35"/>
        <v>0.75000000000000011</v>
      </c>
      <c r="AB24" s="9">
        <f t="shared" si="35"/>
        <v>0.77083333333333348</v>
      </c>
      <c r="AC24" s="9"/>
      <c r="AD24" s="9"/>
      <c r="AE24" s="9"/>
      <c r="AF24" s="11"/>
      <c r="AG24" s="189"/>
      <c r="AH24" s="66">
        <v>21</v>
      </c>
      <c r="AI24" s="73">
        <f>(R24-E24)+(AB24-T24)</f>
        <v>0.43750000000000017</v>
      </c>
      <c r="AJ24" s="74">
        <f t="shared" si="34"/>
        <v>10.5</v>
      </c>
      <c r="AK24" s="29">
        <f t="shared" si="31"/>
        <v>10.88</v>
      </c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27"/>
      <c r="BG24" s="197"/>
      <c r="BH24" s="198"/>
      <c r="BI24" s="199"/>
    </row>
    <row r="25" spans="1:61" s="23" customFormat="1" ht="15.75">
      <c r="A25" s="260">
        <v>5</v>
      </c>
      <c r="B25" s="25">
        <v>10</v>
      </c>
      <c r="C25" s="25"/>
      <c r="D25" s="25"/>
      <c r="E25" s="9">
        <f t="shared" si="32"/>
        <v>0.29861111111111099</v>
      </c>
      <c r="F25" s="9">
        <f t="shared" ref="F25:AD25" si="36">E25+30/1440</f>
        <v>0.31944444444444431</v>
      </c>
      <c r="G25" s="9">
        <f t="shared" si="36"/>
        <v>0.34027777777777762</v>
      </c>
      <c r="H25" s="9">
        <f t="shared" si="36"/>
        <v>0.36111111111111094</v>
      </c>
      <c r="I25" s="9">
        <f t="shared" si="36"/>
        <v>0.38194444444444425</v>
      </c>
      <c r="J25" s="9">
        <f t="shared" si="36"/>
        <v>0.40277777777777757</v>
      </c>
      <c r="K25" s="9">
        <f t="shared" si="36"/>
        <v>0.42361111111111088</v>
      </c>
      <c r="L25" s="20">
        <f t="shared" si="36"/>
        <v>0.4444444444444442</v>
      </c>
      <c r="M25" s="20">
        <f t="shared" si="36"/>
        <v>0.46527777777777751</v>
      </c>
      <c r="N25" s="20">
        <f t="shared" si="36"/>
        <v>0.48611111111111083</v>
      </c>
      <c r="O25" s="9">
        <f t="shared" si="36"/>
        <v>0.5069444444444442</v>
      </c>
      <c r="P25" s="9">
        <f t="shared" si="36"/>
        <v>0.52777777777777757</v>
      </c>
      <c r="Q25" s="9">
        <f t="shared" si="36"/>
        <v>0.54861111111111094</v>
      </c>
      <c r="R25" s="9">
        <f t="shared" si="36"/>
        <v>0.56944444444444431</v>
      </c>
      <c r="S25" s="9">
        <f t="shared" si="36"/>
        <v>0.59027777777777768</v>
      </c>
      <c r="T25" s="9">
        <f t="shared" si="36"/>
        <v>0.61111111111111105</v>
      </c>
      <c r="U25" s="9">
        <f t="shared" si="36"/>
        <v>0.63194444444444442</v>
      </c>
      <c r="V25" s="20">
        <f t="shared" si="36"/>
        <v>0.65277777777777779</v>
      </c>
      <c r="W25" s="20">
        <f t="shared" si="36"/>
        <v>0.67361111111111116</v>
      </c>
      <c r="X25" s="20">
        <f t="shared" si="36"/>
        <v>0.69444444444444453</v>
      </c>
      <c r="Y25" s="9">
        <f t="shared" si="36"/>
        <v>0.7152777777777779</v>
      </c>
      <c r="Z25" s="9">
        <f t="shared" si="36"/>
        <v>0.73611111111111127</v>
      </c>
      <c r="AA25" s="9">
        <f t="shared" si="36"/>
        <v>0.75694444444444464</v>
      </c>
      <c r="AB25" s="9">
        <f t="shared" si="36"/>
        <v>0.77777777777777801</v>
      </c>
      <c r="AC25" s="9">
        <f t="shared" si="36"/>
        <v>0.79861111111111138</v>
      </c>
      <c r="AD25" s="9">
        <f t="shared" si="36"/>
        <v>0.81944444444444475</v>
      </c>
      <c r="AE25" s="9"/>
      <c r="AF25" s="9"/>
      <c r="AG25" s="106"/>
      <c r="AH25" s="90">
        <v>21</v>
      </c>
      <c r="AI25" s="73">
        <f>(L25-E25)+(V25-N25)+(AD25-X25)</f>
        <v>0.43750000000000039</v>
      </c>
      <c r="AJ25" s="74">
        <f t="shared" si="34"/>
        <v>10.5</v>
      </c>
      <c r="AK25" s="29">
        <f t="shared" si="31"/>
        <v>10.88</v>
      </c>
      <c r="AL25" s="194"/>
      <c r="AM25" s="195"/>
      <c r="AN25" s="195"/>
      <c r="AO25" s="195"/>
      <c r="AP25" s="195"/>
      <c r="AQ25" s="195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27"/>
      <c r="BG25" s="197"/>
      <c r="BH25" s="198"/>
      <c r="BI25" s="199"/>
    </row>
    <row r="26" spans="1:61" s="23" customFormat="1" ht="16.5" thickBot="1">
      <c r="A26" s="275">
        <v>6</v>
      </c>
      <c r="B26" s="75">
        <v>10</v>
      </c>
      <c r="C26" s="185"/>
      <c r="D26" s="185">
        <f>E26-30/1440</f>
        <v>0.2847222222222221</v>
      </c>
      <c r="E26" s="19">
        <f t="shared" si="32"/>
        <v>0.30555555555555541</v>
      </c>
      <c r="F26" s="19">
        <f t="shared" ref="F26:AB26" si="37">E26+30/1440</f>
        <v>0.32638888888888873</v>
      </c>
      <c r="G26" s="19">
        <f t="shared" si="37"/>
        <v>0.34722222222222204</v>
      </c>
      <c r="H26" s="19">
        <f t="shared" si="37"/>
        <v>0.36805555555555536</v>
      </c>
      <c r="I26" s="19">
        <f t="shared" si="37"/>
        <v>0.38888888888888867</v>
      </c>
      <c r="J26" s="39">
        <f t="shared" si="37"/>
        <v>0.40972222222222199</v>
      </c>
      <c r="K26" s="39">
        <f t="shared" si="37"/>
        <v>0.4305555555555553</v>
      </c>
      <c r="L26" s="39">
        <f t="shared" si="37"/>
        <v>0.45138888888888862</v>
      </c>
      <c r="M26" s="19">
        <f t="shared" si="37"/>
        <v>0.47222222222222193</v>
      </c>
      <c r="N26" s="19">
        <f t="shared" si="37"/>
        <v>0.49305555555555525</v>
      </c>
      <c r="O26" s="19">
        <f t="shared" si="37"/>
        <v>0.51388888888888862</v>
      </c>
      <c r="P26" s="19">
        <f t="shared" si="37"/>
        <v>0.53472222222222199</v>
      </c>
      <c r="Q26" s="19">
        <f t="shared" si="37"/>
        <v>0.55555555555555536</v>
      </c>
      <c r="R26" s="39">
        <f t="shared" si="37"/>
        <v>0.57638888888888873</v>
      </c>
      <c r="S26" s="39">
        <f t="shared" si="37"/>
        <v>0.5972222222222221</v>
      </c>
      <c r="T26" s="39">
        <f t="shared" si="37"/>
        <v>0.61805555555555547</v>
      </c>
      <c r="U26" s="19">
        <f t="shared" si="37"/>
        <v>0.63888888888888884</v>
      </c>
      <c r="V26" s="19">
        <f t="shared" si="37"/>
        <v>0.65972222222222221</v>
      </c>
      <c r="W26" s="19">
        <f t="shared" si="37"/>
        <v>0.68055555555555558</v>
      </c>
      <c r="X26" s="19">
        <f t="shared" si="37"/>
        <v>0.70138888888888895</v>
      </c>
      <c r="Y26" s="19">
        <f t="shared" si="37"/>
        <v>0.72222222222222232</v>
      </c>
      <c r="Z26" s="19">
        <f t="shared" si="37"/>
        <v>0.74305555555555569</v>
      </c>
      <c r="AA26" s="19">
        <f t="shared" si="37"/>
        <v>0.76388888888888906</v>
      </c>
      <c r="AB26" s="19">
        <f t="shared" si="37"/>
        <v>0.78472222222222243</v>
      </c>
      <c r="AC26" s="19"/>
      <c r="AD26" s="19"/>
      <c r="AE26" s="19"/>
      <c r="AF26" s="165"/>
      <c r="AG26" s="190"/>
      <c r="AH26" s="76">
        <v>20</v>
      </c>
      <c r="AI26" s="77">
        <f>(J26-D26)+(R26-L26)+(AB26-T26)</f>
        <v>0.41666666666666696</v>
      </c>
      <c r="AJ26" s="92">
        <f t="shared" si="34"/>
        <v>10</v>
      </c>
      <c r="AK26" s="93">
        <f t="shared" si="31"/>
        <v>10.38</v>
      </c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27"/>
      <c r="BG26" s="197"/>
      <c r="BH26" s="198"/>
      <c r="BI26" s="199"/>
    </row>
    <row r="27" spans="1:61">
      <c r="B27" s="17">
        <f>SUM(B21:B26)</f>
        <v>60</v>
      </c>
      <c r="C27" s="17"/>
      <c r="D27" s="17"/>
      <c r="AH27" s="34">
        <f>SUM(AH21:AH26)</f>
        <v>127</v>
      </c>
      <c r="AI27" s="34"/>
      <c r="AJ27" s="55">
        <f>SUM(AJ21:AJ26)</f>
        <v>63.5</v>
      </c>
      <c r="AK27" s="55">
        <f>SUM(AK21:AK26)</f>
        <v>65.78</v>
      </c>
      <c r="BF27" s="6"/>
      <c r="BG27" s="6"/>
      <c r="BH27" s="200"/>
      <c r="BI27" s="200"/>
    </row>
    <row r="29" spans="1:61" s="179" customFormat="1" ht="15.75">
      <c r="A29" s="179" t="s">
        <v>23</v>
      </c>
      <c r="B29" s="180"/>
      <c r="AI29" s="266"/>
      <c r="AJ29" s="266"/>
      <c r="AK29" s="266"/>
      <c r="AL29" s="266"/>
    </row>
    <row r="30" spans="1:61" s="179" customFormat="1" ht="15.75">
      <c r="A30" s="179" t="s">
        <v>78</v>
      </c>
      <c r="B30" s="264">
        <v>0.47916666666666669</v>
      </c>
      <c r="D30" s="179" t="s">
        <v>79</v>
      </c>
    </row>
    <row r="31" spans="1:61" s="179" customFormat="1" ht="15.75">
      <c r="A31" s="179" t="s">
        <v>80</v>
      </c>
      <c r="B31" s="265" t="s">
        <v>31</v>
      </c>
      <c r="D31" s="268" t="s">
        <v>100</v>
      </c>
    </row>
    <row r="32" spans="1:61" s="179" customFormat="1" ht="15.75">
      <c r="A32" s="266"/>
      <c r="B32" s="267" t="s">
        <v>1</v>
      </c>
      <c r="D32" s="268" t="s">
        <v>81</v>
      </c>
    </row>
    <row r="33" spans="1:4" s="179" customFormat="1" ht="15.75">
      <c r="A33" s="266"/>
      <c r="B33" s="278" t="s">
        <v>36</v>
      </c>
      <c r="D33" s="179" t="s">
        <v>108</v>
      </c>
    </row>
    <row r="34" spans="1:4" s="179" customFormat="1" ht="15.75">
      <c r="A34" s="179" t="s">
        <v>84</v>
      </c>
      <c r="B34" s="184">
        <v>3</v>
      </c>
      <c r="D34" s="179" t="s">
        <v>87</v>
      </c>
    </row>
    <row r="35" spans="1:4" s="179" customFormat="1" ht="15.75">
      <c r="A35" s="269">
        <v>4</v>
      </c>
      <c r="B35" s="270">
        <v>0.27083333333333331</v>
      </c>
      <c r="C35" s="269"/>
      <c r="D35" s="179" t="s">
        <v>88</v>
      </c>
    </row>
  </sheetData>
  <mergeCells count="12">
    <mergeCell ref="BA3:BB3"/>
    <mergeCell ref="BC3:BC4"/>
    <mergeCell ref="A19:A20"/>
    <mergeCell ref="B19:B20"/>
    <mergeCell ref="C19:AG19"/>
    <mergeCell ref="AH19:AH20"/>
    <mergeCell ref="AI19:AJ19"/>
    <mergeCell ref="AK19:AK20"/>
    <mergeCell ref="A3:A4"/>
    <mergeCell ref="B3:B4"/>
    <mergeCell ref="C3:AY3"/>
    <mergeCell ref="AZ3:AZ4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48"/>
  <sheetViews>
    <sheetView zoomScale="80" zoomScaleNormal="80" workbookViewId="0">
      <selection activeCell="C26" sqref="C26"/>
    </sheetView>
  </sheetViews>
  <sheetFormatPr defaultRowHeight="15"/>
  <cols>
    <col min="3" max="52" width="6.85546875" customWidth="1"/>
  </cols>
  <sheetData>
    <row r="1" spans="1:56" s="204" customFormat="1" ht="15.75">
      <c r="I1" s="205"/>
      <c r="L1" s="203" t="s">
        <v>14</v>
      </c>
      <c r="N1" s="205"/>
      <c r="O1" s="205"/>
      <c r="P1" s="205"/>
      <c r="Q1" s="205"/>
      <c r="R1" s="205"/>
      <c r="S1" s="205"/>
      <c r="T1" s="206" t="s">
        <v>89</v>
      </c>
      <c r="U1" s="206"/>
      <c r="V1" s="206"/>
      <c r="W1" s="206"/>
      <c r="Y1" s="203" t="s">
        <v>22</v>
      </c>
      <c r="AC1" s="124" t="s">
        <v>61</v>
      </c>
      <c r="AD1" s="179"/>
      <c r="AE1" s="202" t="s">
        <v>76</v>
      </c>
      <c r="AF1" s="179"/>
      <c r="AG1" s="179"/>
      <c r="AH1" s="179"/>
      <c r="AI1" s="179"/>
      <c r="AJ1" s="179"/>
      <c r="AK1" s="179"/>
    </row>
    <row r="2" spans="1:56" s="204" customFormat="1" ht="16.5" thickBot="1">
      <c r="Q2" s="204" t="s">
        <v>28</v>
      </c>
      <c r="W2" s="204" t="s">
        <v>29</v>
      </c>
    </row>
    <row r="3" spans="1:56" s="204" customFormat="1" ht="15" customHeight="1">
      <c r="A3" s="292" t="s">
        <v>0</v>
      </c>
      <c r="B3" s="303" t="s">
        <v>2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306" t="s">
        <v>5</v>
      </c>
      <c r="BB3" s="308" t="s">
        <v>6</v>
      </c>
      <c r="BC3" s="309"/>
      <c r="BD3" s="310" t="s">
        <v>7</v>
      </c>
    </row>
    <row r="4" spans="1:56" s="204" customFormat="1" ht="15.75">
      <c r="A4" s="293"/>
      <c r="B4" s="304"/>
      <c r="C4" s="40" t="s">
        <v>21</v>
      </c>
      <c r="D4" s="7" t="s">
        <v>18</v>
      </c>
      <c r="E4" s="40" t="s">
        <v>21</v>
      </c>
      <c r="F4" s="2" t="s">
        <v>19</v>
      </c>
      <c r="G4" s="40" t="s">
        <v>21</v>
      </c>
      <c r="H4" s="7" t="s">
        <v>18</v>
      </c>
      <c r="I4" s="40" t="s">
        <v>21</v>
      </c>
      <c r="J4" s="2" t="s">
        <v>19</v>
      </c>
      <c r="K4" s="40" t="s">
        <v>21</v>
      </c>
      <c r="L4" s="7" t="s">
        <v>18</v>
      </c>
      <c r="M4" s="40" t="s">
        <v>21</v>
      </c>
      <c r="N4" s="2" t="s">
        <v>19</v>
      </c>
      <c r="O4" s="40" t="s">
        <v>21</v>
      </c>
      <c r="P4" s="7" t="s">
        <v>18</v>
      </c>
      <c r="Q4" s="40" t="s">
        <v>21</v>
      </c>
      <c r="R4" s="2" t="s">
        <v>19</v>
      </c>
      <c r="S4" s="40" t="s">
        <v>21</v>
      </c>
      <c r="T4" s="7" t="s">
        <v>18</v>
      </c>
      <c r="U4" s="40" t="s">
        <v>21</v>
      </c>
      <c r="V4" s="2" t="s">
        <v>19</v>
      </c>
      <c r="W4" s="40" t="s">
        <v>21</v>
      </c>
      <c r="X4" s="7" t="s">
        <v>18</v>
      </c>
      <c r="Y4" s="40" t="s">
        <v>21</v>
      </c>
      <c r="Z4" s="2" t="s">
        <v>19</v>
      </c>
      <c r="AA4" s="40" t="s">
        <v>21</v>
      </c>
      <c r="AB4" s="7" t="s">
        <v>18</v>
      </c>
      <c r="AC4" s="40" t="s">
        <v>21</v>
      </c>
      <c r="AD4" s="2" t="s">
        <v>19</v>
      </c>
      <c r="AE4" s="40" t="s">
        <v>21</v>
      </c>
      <c r="AF4" s="7" t="s">
        <v>18</v>
      </c>
      <c r="AG4" s="40" t="s">
        <v>21</v>
      </c>
      <c r="AH4" s="2" t="s">
        <v>19</v>
      </c>
      <c r="AI4" s="40" t="s">
        <v>21</v>
      </c>
      <c r="AJ4" s="7" t="s">
        <v>18</v>
      </c>
      <c r="AK4" s="40" t="s">
        <v>21</v>
      </c>
      <c r="AL4" s="2" t="s">
        <v>19</v>
      </c>
      <c r="AM4" s="40" t="s">
        <v>21</v>
      </c>
      <c r="AN4" s="7" t="s">
        <v>18</v>
      </c>
      <c r="AO4" s="40" t="s">
        <v>21</v>
      </c>
      <c r="AP4" s="2" t="s">
        <v>19</v>
      </c>
      <c r="AQ4" s="40" t="s">
        <v>21</v>
      </c>
      <c r="AR4" s="7" t="s">
        <v>18</v>
      </c>
      <c r="AS4" s="40" t="s">
        <v>21</v>
      </c>
      <c r="AT4" s="2" t="s">
        <v>19</v>
      </c>
      <c r="AU4" s="40" t="s">
        <v>21</v>
      </c>
      <c r="AV4" s="7" t="s">
        <v>18</v>
      </c>
      <c r="AW4" s="40" t="s">
        <v>21</v>
      </c>
      <c r="AX4" s="2" t="s">
        <v>19</v>
      </c>
      <c r="AY4" s="40" t="s">
        <v>21</v>
      </c>
      <c r="AZ4" s="7" t="s">
        <v>18</v>
      </c>
      <c r="BA4" s="307"/>
      <c r="BB4" s="49"/>
      <c r="BC4" s="53"/>
      <c r="BD4" s="311"/>
    </row>
    <row r="5" spans="1:56" s="204" customFormat="1" ht="15.75">
      <c r="A5" s="216" t="s">
        <v>15</v>
      </c>
      <c r="B5" s="209">
        <v>7</v>
      </c>
      <c r="C5" s="41"/>
      <c r="D5" s="9"/>
      <c r="E5" s="5"/>
      <c r="F5" s="9"/>
      <c r="G5" s="9">
        <f>C10+48/1440</f>
        <v>0.27847222222222223</v>
      </c>
      <c r="H5" s="9">
        <f>G5+17/1440</f>
        <v>0.2902777777777778</v>
      </c>
      <c r="I5" s="9">
        <f>H5+18/1440</f>
        <v>0.30277777777777781</v>
      </c>
      <c r="J5" s="9">
        <f>I5+26/1440</f>
        <v>0.32083333333333336</v>
      </c>
      <c r="K5" s="9">
        <f>J5+22/1440</f>
        <v>0.33611111111111114</v>
      </c>
      <c r="L5" s="9">
        <f t="shared" ref="L5:X6" si="0">K5+17/1440</f>
        <v>0.34791666666666671</v>
      </c>
      <c r="M5" s="9">
        <f t="shared" ref="M5:Y6" si="1">L5+18/1440</f>
        <v>0.36041666666666672</v>
      </c>
      <c r="N5" s="9">
        <f t="shared" ref="N5:Z6" si="2">M5+26/1440</f>
        <v>0.37847222222222227</v>
      </c>
      <c r="O5" s="10">
        <f t="shared" ref="O5:AA8" si="3">N5+22/1440</f>
        <v>0.39375000000000004</v>
      </c>
      <c r="P5" s="10">
        <f t="shared" ref="P5" si="4">O5+17/1440</f>
        <v>0.40555555555555561</v>
      </c>
      <c r="Q5" s="20">
        <f t="shared" ref="Q5" si="5">P5+18/1440</f>
        <v>0.41805555555555562</v>
      </c>
      <c r="R5" s="20">
        <f t="shared" ref="R5" si="6">Q5+26/1440</f>
        <v>0.43611111111111117</v>
      </c>
      <c r="S5" s="20">
        <f t="shared" ref="S5" si="7">R5+22/1440</f>
        <v>0.45138888888888895</v>
      </c>
      <c r="T5" s="20">
        <f t="shared" ref="T5" si="8">S5+17/1440</f>
        <v>0.46319444444444452</v>
      </c>
      <c r="U5" s="20">
        <f t="shared" ref="U5" si="9">T5+18/1440</f>
        <v>0.47569444444444453</v>
      </c>
      <c r="V5" s="9">
        <f t="shared" ref="V5" si="10">U5+26/1440</f>
        <v>0.49375000000000008</v>
      </c>
      <c r="W5" s="9">
        <f t="shared" ref="W5" si="11">V5+22/1440</f>
        <v>0.50902777777777786</v>
      </c>
      <c r="X5" s="9">
        <f t="shared" ref="X5" si="12">W5+17/1440</f>
        <v>0.52083333333333337</v>
      </c>
      <c r="Y5" s="9">
        <f t="shared" ref="Y5" si="13">X5+18/1440</f>
        <v>0.53333333333333333</v>
      </c>
      <c r="Z5" s="9">
        <f t="shared" ref="Z5" si="14">Y5+26/1440</f>
        <v>0.55138888888888893</v>
      </c>
      <c r="AA5" s="9">
        <f t="shared" ref="AA5" si="15">Z5+22/1440</f>
        <v>0.56666666666666665</v>
      </c>
      <c r="AB5" s="9">
        <f t="shared" ref="AB5:AN6" si="16">AA5+17/1440</f>
        <v>0.57847222222222217</v>
      </c>
      <c r="AC5" s="9">
        <f t="shared" ref="AC5:AO6" si="17">AB5+18/1440</f>
        <v>0.59097222222222212</v>
      </c>
      <c r="AD5" s="9">
        <f t="shared" ref="AD5:AP6" si="18">AC5+26/1440</f>
        <v>0.60902777777777772</v>
      </c>
      <c r="AE5" s="9">
        <f t="shared" ref="AE5:AQ8" si="19">AD5+22/1440</f>
        <v>0.62430555555555545</v>
      </c>
      <c r="AF5" s="9">
        <f t="shared" ref="AF5" si="20">AE5+17/1440</f>
        <v>0.63611111111111096</v>
      </c>
      <c r="AG5" s="9">
        <f t="shared" ref="AG5" si="21">AF5+18/1440</f>
        <v>0.64861111111111092</v>
      </c>
      <c r="AH5" s="9">
        <f t="shared" ref="AH5" si="22">AG5+26/1440</f>
        <v>0.66666666666666652</v>
      </c>
      <c r="AI5" s="9">
        <f t="shared" ref="AI5" si="23">AH5+22/1440</f>
        <v>0.68194444444444424</v>
      </c>
      <c r="AJ5" s="9">
        <f t="shared" ref="AJ5" si="24">AI5+17/1440</f>
        <v>0.69374999999999976</v>
      </c>
      <c r="AK5" s="9">
        <f t="shared" ref="AK5" si="25">AJ5+18/1440</f>
        <v>0.70624999999999971</v>
      </c>
      <c r="AL5" s="9">
        <f t="shared" ref="AL5" si="26">AK5+26/1440</f>
        <v>0.72430555555555531</v>
      </c>
      <c r="AM5" s="20">
        <f t="shared" ref="AM5" si="27">AL5+22/1440</f>
        <v>0.73958333333333304</v>
      </c>
      <c r="AN5" s="20">
        <f t="shared" ref="AN5" si="28">AM5+17/1440</f>
        <v>0.75138888888888855</v>
      </c>
      <c r="AO5" s="20">
        <f t="shared" ref="AO5" si="29">AN5+18/1440</f>
        <v>0.76388888888888851</v>
      </c>
      <c r="AP5" s="20">
        <f t="shared" ref="AP5" si="30">AO5+26/1440</f>
        <v>0.78194444444444411</v>
      </c>
      <c r="AQ5" s="20">
        <f t="shared" ref="AQ5" si="31">AP5+22/1440</f>
        <v>0.79722222222222183</v>
      </c>
      <c r="AR5" s="9">
        <f t="shared" ref="L5:AR8" si="32">AQ5+17/1440</f>
        <v>0.80902777777777735</v>
      </c>
      <c r="AS5" s="9">
        <f t="shared" ref="M5:AS12" si="33">AR5+18/1440</f>
        <v>0.8215277777777773</v>
      </c>
      <c r="AT5" s="9">
        <f t="shared" ref="N5:AT12" si="34">AS5+26/1440</f>
        <v>0.8395833333333329</v>
      </c>
      <c r="AU5" s="9">
        <f t="shared" ref="AU5" si="35">AT5+22/1440</f>
        <v>0.85486111111111063</v>
      </c>
      <c r="AV5" s="9">
        <f t="shared" ref="AV5" si="36">AU5+17/1440</f>
        <v>0.86666666666666614</v>
      </c>
      <c r="AW5" s="9">
        <f t="shared" ref="AW5" si="37">AV5+18/1440</f>
        <v>0.8791666666666661</v>
      </c>
      <c r="AX5" s="9"/>
      <c r="AY5" s="9"/>
      <c r="AZ5" s="9"/>
      <c r="BA5" s="22">
        <v>16</v>
      </c>
      <c r="BB5" s="46">
        <f>(Q5-G5)+(AM5-U5)+(AW5-AQ5)</f>
        <v>0.48541666666666616</v>
      </c>
      <c r="BC5" s="52">
        <f>HOUR(BB5)+MINUTE(BB5)/60</f>
        <v>11.65</v>
      </c>
      <c r="BD5" s="54">
        <f>BC5+0.38</f>
        <v>12.030000000000001</v>
      </c>
    </row>
    <row r="6" spans="1:56" s="204" customFormat="1" ht="15.75">
      <c r="A6" s="208">
        <v>2</v>
      </c>
      <c r="B6" s="209">
        <v>7</v>
      </c>
      <c r="C6" s="41"/>
      <c r="D6" s="9"/>
      <c r="E6" s="9">
        <f>E8-14/1440</f>
        <v>0.25</v>
      </c>
      <c r="F6" s="9">
        <f>E6+26/1440</f>
        <v>0.26805555555555555</v>
      </c>
      <c r="G6" s="9">
        <f>G5+7/1440</f>
        <v>0.28333333333333333</v>
      </c>
      <c r="H6" s="9">
        <f t="shared" ref="H6:H16" si="38">G6+17/1440</f>
        <v>0.2951388888888889</v>
      </c>
      <c r="I6" s="9">
        <f t="shared" ref="I6:I16" si="39">H6+18/1440</f>
        <v>0.30763888888888891</v>
      </c>
      <c r="J6" s="9">
        <f t="shared" ref="J6:J16" si="40">I6+26/1440</f>
        <v>0.32569444444444445</v>
      </c>
      <c r="K6" s="9">
        <f t="shared" ref="K6:K16" si="41">J6+22/1440</f>
        <v>0.34097222222222223</v>
      </c>
      <c r="L6" s="9">
        <f t="shared" si="0"/>
        <v>0.3527777777777778</v>
      </c>
      <c r="M6" s="9">
        <f t="shared" si="1"/>
        <v>0.36527777777777781</v>
      </c>
      <c r="N6" s="20">
        <f t="shared" si="2"/>
        <v>0.38333333333333336</v>
      </c>
      <c r="O6" s="20">
        <f t="shared" si="3"/>
        <v>0.39861111111111114</v>
      </c>
      <c r="P6" s="20">
        <f t="shared" si="0"/>
        <v>0.41041666666666671</v>
      </c>
      <c r="Q6" s="20">
        <f t="shared" si="1"/>
        <v>0.42291666666666672</v>
      </c>
      <c r="R6" s="20">
        <f t="shared" si="2"/>
        <v>0.44097222222222227</v>
      </c>
      <c r="S6" s="9">
        <f t="shared" si="3"/>
        <v>0.45625000000000004</v>
      </c>
      <c r="T6" s="9">
        <f t="shared" si="0"/>
        <v>0.46805555555555561</v>
      </c>
      <c r="U6" s="9">
        <f t="shared" si="1"/>
        <v>0.48055555555555562</v>
      </c>
      <c r="V6" s="9">
        <f t="shared" si="2"/>
        <v>0.49861111111111117</v>
      </c>
      <c r="W6" s="9">
        <f t="shared" si="3"/>
        <v>0.51388888888888895</v>
      </c>
      <c r="X6" s="9">
        <f t="shared" si="0"/>
        <v>0.52569444444444446</v>
      </c>
      <c r="Y6" s="9">
        <f t="shared" si="1"/>
        <v>0.53819444444444442</v>
      </c>
      <c r="Z6" s="9">
        <f t="shared" si="2"/>
        <v>0.55625000000000002</v>
      </c>
      <c r="AA6" s="9">
        <f t="shared" si="3"/>
        <v>0.57152777777777775</v>
      </c>
      <c r="AB6" s="9">
        <f t="shared" si="16"/>
        <v>0.58333333333333326</v>
      </c>
      <c r="AC6" s="9">
        <f t="shared" si="17"/>
        <v>0.59583333333333321</v>
      </c>
      <c r="AD6" s="20">
        <f t="shared" si="18"/>
        <v>0.61388888888888882</v>
      </c>
      <c r="AE6" s="20">
        <f t="shared" si="19"/>
        <v>0.62916666666666654</v>
      </c>
      <c r="AF6" s="20">
        <f t="shared" si="16"/>
        <v>0.64097222222222205</v>
      </c>
      <c r="AG6" s="20">
        <f t="shared" si="17"/>
        <v>0.65347222222222201</v>
      </c>
      <c r="AH6" s="20">
        <f t="shared" si="18"/>
        <v>0.67152777777777761</v>
      </c>
      <c r="AI6" s="9">
        <f t="shared" si="19"/>
        <v>0.68680555555555534</v>
      </c>
      <c r="AJ6" s="9">
        <f t="shared" si="16"/>
        <v>0.69861111111111085</v>
      </c>
      <c r="AK6" s="9">
        <f t="shared" si="17"/>
        <v>0.71111111111111081</v>
      </c>
      <c r="AL6" s="9">
        <f t="shared" si="18"/>
        <v>0.72916666666666641</v>
      </c>
      <c r="AM6" s="9">
        <f t="shared" si="19"/>
        <v>0.74444444444444413</v>
      </c>
      <c r="AN6" s="9">
        <f t="shared" si="16"/>
        <v>0.75624999999999964</v>
      </c>
      <c r="AO6" s="9">
        <f t="shared" si="17"/>
        <v>0.7687499999999996</v>
      </c>
      <c r="AP6" s="9">
        <f t="shared" si="18"/>
        <v>0.7868055555555552</v>
      </c>
      <c r="AQ6" s="9">
        <f t="shared" si="19"/>
        <v>0.80208333333333293</v>
      </c>
      <c r="AR6" s="9">
        <f t="shared" si="32"/>
        <v>0.81388888888888844</v>
      </c>
      <c r="AS6" s="9">
        <f t="shared" si="33"/>
        <v>0.8263888888888884</v>
      </c>
      <c r="AT6" s="9">
        <f t="shared" si="34"/>
        <v>0.844444444444444</v>
      </c>
      <c r="AU6" s="10"/>
      <c r="AV6" s="9"/>
      <c r="AW6" s="9"/>
      <c r="AX6" s="9"/>
      <c r="AY6" s="9"/>
      <c r="AZ6" s="9"/>
      <c r="BA6" s="22">
        <v>17</v>
      </c>
      <c r="BB6" s="46">
        <f>(N6-E6)+(AD6-R6)+(AT6-AH6)</f>
        <v>0.4791666666666663</v>
      </c>
      <c r="BC6" s="52">
        <f>HOUR(BB6)+MINUTE(BB6)/60</f>
        <v>11.5</v>
      </c>
      <c r="BD6" s="54">
        <f t="shared" ref="BD6:BD16" si="42">BC6+0.38</f>
        <v>11.88</v>
      </c>
    </row>
    <row r="7" spans="1:56" s="204" customFormat="1" ht="15.75">
      <c r="A7" s="208">
        <v>3</v>
      </c>
      <c r="B7" s="209">
        <v>7</v>
      </c>
      <c r="C7" s="41"/>
      <c r="D7" s="9"/>
      <c r="E7" s="9"/>
      <c r="F7" s="9">
        <f>F6+7/1440</f>
        <v>0.27291666666666664</v>
      </c>
      <c r="G7" s="9">
        <f t="shared" ref="G7:G16" si="43">G6+7/1440</f>
        <v>0.28819444444444442</v>
      </c>
      <c r="H7" s="9">
        <f t="shared" si="38"/>
        <v>0.3</v>
      </c>
      <c r="I7" s="9">
        <f t="shared" si="39"/>
        <v>0.3125</v>
      </c>
      <c r="J7" s="9">
        <f t="shared" si="40"/>
        <v>0.33055555555555555</v>
      </c>
      <c r="K7" s="9">
        <f t="shared" si="41"/>
        <v>0.34583333333333333</v>
      </c>
      <c r="L7" s="9">
        <f t="shared" si="32"/>
        <v>0.3576388888888889</v>
      </c>
      <c r="M7" s="9">
        <f t="shared" si="33"/>
        <v>0.37013888888888891</v>
      </c>
      <c r="N7" s="9">
        <f t="shared" si="34"/>
        <v>0.38819444444444445</v>
      </c>
      <c r="O7" s="9">
        <f t="shared" si="3"/>
        <v>0.40347222222222223</v>
      </c>
      <c r="P7" s="9">
        <f t="shared" si="32"/>
        <v>0.4152777777777778</v>
      </c>
      <c r="Q7" s="9">
        <f t="shared" si="33"/>
        <v>0.42777777777777781</v>
      </c>
      <c r="R7" s="20">
        <f t="shared" si="34"/>
        <v>0.44583333333333336</v>
      </c>
      <c r="S7" s="20">
        <f t="shared" si="3"/>
        <v>0.46111111111111114</v>
      </c>
      <c r="T7" s="20">
        <f t="shared" si="32"/>
        <v>0.47291666666666671</v>
      </c>
      <c r="U7" s="20">
        <f t="shared" si="33"/>
        <v>0.48541666666666672</v>
      </c>
      <c r="V7" s="20">
        <f t="shared" si="34"/>
        <v>0.50347222222222232</v>
      </c>
      <c r="W7" s="9">
        <f t="shared" si="3"/>
        <v>0.51875000000000004</v>
      </c>
      <c r="X7" s="9">
        <f t="shared" si="32"/>
        <v>0.53055555555555556</v>
      </c>
      <c r="Y7" s="9">
        <f t="shared" si="33"/>
        <v>0.54305555555555551</v>
      </c>
      <c r="Z7" s="9">
        <f t="shared" si="34"/>
        <v>0.56111111111111112</v>
      </c>
      <c r="AA7" s="9">
        <f t="shared" si="3"/>
        <v>0.57638888888888884</v>
      </c>
      <c r="AB7" s="9">
        <f t="shared" si="32"/>
        <v>0.58819444444444435</v>
      </c>
      <c r="AC7" s="9">
        <f t="shared" si="33"/>
        <v>0.60069444444444431</v>
      </c>
      <c r="AD7" s="9">
        <f t="shared" si="34"/>
        <v>0.61874999999999991</v>
      </c>
      <c r="AE7" s="9">
        <f t="shared" si="19"/>
        <v>0.63402777777777763</v>
      </c>
      <c r="AF7" s="9">
        <f t="shared" si="32"/>
        <v>0.64583333333333315</v>
      </c>
      <c r="AG7" s="9">
        <f t="shared" si="33"/>
        <v>0.6583333333333331</v>
      </c>
      <c r="AH7" s="20">
        <f t="shared" si="34"/>
        <v>0.67638888888888871</v>
      </c>
      <c r="AI7" s="20">
        <f t="shared" si="19"/>
        <v>0.69166666666666643</v>
      </c>
      <c r="AJ7" s="20">
        <f t="shared" si="32"/>
        <v>0.70347222222222194</v>
      </c>
      <c r="AK7" s="20">
        <f t="shared" si="33"/>
        <v>0.7159722222222219</v>
      </c>
      <c r="AL7" s="20">
        <f t="shared" si="34"/>
        <v>0.7340277777777775</v>
      </c>
      <c r="AM7" s="9">
        <f t="shared" si="19"/>
        <v>0.74930555555555522</v>
      </c>
      <c r="AN7" s="9">
        <f t="shared" si="32"/>
        <v>0.76111111111111074</v>
      </c>
      <c r="AO7" s="9">
        <f t="shared" si="33"/>
        <v>0.77361111111111069</v>
      </c>
      <c r="AP7" s="9">
        <f t="shared" si="34"/>
        <v>0.7916666666666663</v>
      </c>
      <c r="AQ7" s="9">
        <f t="shared" si="19"/>
        <v>0.80694444444444402</v>
      </c>
      <c r="AR7" s="9">
        <f t="shared" si="32"/>
        <v>0.81874999999999953</v>
      </c>
      <c r="AS7" s="9">
        <f t="shared" si="33"/>
        <v>0.83124999999999949</v>
      </c>
      <c r="AT7" s="9">
        <f t="shared" si="34"/>
        <v>0.84930555555555509</v>
      </c>
      <c r="AU7" s="9">
        <f t="shared" ref="O7:AU12" si="44">AT7+22/1440</f>
        <v>0.86458333333333282</v>
      </c>
      <c r="AV7" s="9">
        <f t="shared" ref="L7:AV12" si="45">AU7+17/1440</f>
        <v>0.87638888888888833</v>
      </c>
      <c r="AW7" s="9">
        <f t="shared" ref="AW7" si="46">AV7+18/1440</f>
        <v>0.88888888888888828</v>
      </c>
      <c r="AX7" s="9">
        <f t="shared" ref="AX7" si="47">AW7+26/1440</f>
        <v>0.90694444444444389</v>
      </c>
      <c r="AY7" s="9">
        <f t="shared" ref="AY7" si="48">AX7+22/1440</f>
        <v>0.92222222222222161</v>
      </c>
      <c r="AZ7" s="9">
        <f t="shared" ref="AZ7" si="49">AY7+17/1440</f>
        <v>0.93402777777777712</v>
      </c>
      <c r="BA7" s="22">
        <v>20</v>
      </c>
      <c r="BB7" s="46">
        <f>(R7-F7)+(AH7-V7)+(AZ7-AL7)</f>
        <v>0.54583333333333273</v>
      </c>
      <c r="BC7" s="52">
        <f t="shared" ref="BC7:BC16" si="50">HOUR(BB7)+MINUTE(BB7)/60</f>
        <v>13.1</v>
      </c>
      <c r="BD7" s="54">
        <f t="shared" si="42"/>
        <v>13.48</v>
      </c>
    </row>
    <row r="8" spans="1:56" s="204" customFormat="1" ht="15.75">
      <c r="A8" s="208">
        <v>4</v>
      </c>
      <c r="B8" s="209">
        <v>7</v>
      </c>
      <c r="C8" s="41"/>
      <c r="D8" s="9"/>
      <c r="E8" s="9">
        <f t="shared" ref="E8" si="51">E9-7/1440</f>
        <v>0.25972222222222224</v>
      </c>
      <c r="F8" s="9">
        <f t="shared" ref="F8:F16" si="52">E8+26/1440</f>
        <v>0.27777777777777779</v>
      </c>
      <c r="G8" s="9">
        <f t="shared" si="43"/>
        <v>0.29305555555555551</v>
      </c>
      <c r="H8" s="9">
        <f t="shared" si="38"/>
        <v>0.30486111111111108</v>
      </c>
      <c r="I8" s="9">
        <f t="shared" si="39"/>
        <v>0.31736111111111109</v>
      </c>
      <c r="J8" s="9">
        <f t="shared" si="40"/>
        <v>0.33541666666666664</v>
      </c>
      <c r="K8" s="9">
        <f t="shared" si="41"/>
        <v>0.35069444444444442</v>
      </c>
      <c r="L8" s="9">
        <f t="shared" si="32"/>
        <v>0.36249999999999999</v>
      </c>
      <c r="M8" s="9">
        <f t="shared" si="33"/>
        <v>0.375</v>
      </c>
      <c r="N8" s="20">
        <f t="shared" si="34"/>
        <v>0.39305555555555555</v>
      </c>
      <c r="O8" s="20">
        <f t="shared" si="3"/>
        <v>0.40833333333333333</v>
      </c>
      <c r="P8" s="20">
        <f t="shared" si="32"/>
        <v>0.4201388888888889</v>
      </c>
      <c r="Q8" s="20">
        <f t="shared" si="33"/>
        <v>0.43263888888888891</v>
      </c>
      <c r="R8" s="20">
        <f t="shared" si="34"/>
        <v>0.45069444444444445</v>
      </c>
      <c r="S8" s="9">
        <f t="shared" si="3"/>
        <v>0.46597222222222223</v>
      </c>
      <c r="T8" s="9">
        <f t="shared" si="32"/>
        <v>0.4777777777777778</v>
      </c>
      <c r="U8" s="9">
        <f t="shared" si="33"/>
        <v>0.49027777777777781</v>
      </c>
      <c r="V8" s="9">
        <f t="shared" si="34"/>
        <v>0.50833333333333341</v>
      </c>
      <c r="W8" s="9">
        <f t="shared" si="3"/>
        <v>0.52361111111111114</v>
      </c>
      <c r="X8" s="9">
        <f t="shared" si="32"/>
        <v>0.53541666666666665</v>
      </c>
      <c r="Y8" s="9">
        <f t="shared" si="33"/>
        <v>0.54791666666666661</v>
      </c>
      <c r="Z8" s="9">
        <f t="shared" si="34"/>
        <v>0.56597222222222221</v>
      </c>
      <c r="AA8" s="9">
        <f t="shared" si="3"/>
        <v>0.58124999999999993</v>
      </c>
      <c r="AB8" s="9">
        <f t="shared" si="32"/>
        <v>0.59305555555555545</v>
      </c>
      <c r="AC8" s="9">
        <f t="shared" si="33"/>
        <v>0.6055555555555554</v>
      </c>
      <c r="AD8" s="9">
        <f t="shared" si="34"/>
        <v>0.62361111111111101</v>
      </c>
      <c r="AE8" s="9">
        <f t="shared" si="19"/>
        <v>0.63888888888888873</v>
      </c>
      <c r="AF8" s="9">
        <f t="shared" si="32"/>
        <v>0.65069444444444424</v>
      </c>
      <c r="AG8" s="9">
        <f t="shared" si="33"/>
        <v>0.6631944444444442</v>
      </c>
      <c r="AH8" s="9">
        <f t="shared" si="34"/>
        <v>0.6812499999999998</v>
      </c>
      <c r="AI8" s="9">
        <f t="shared" si="19"/>
        <v>0.69652777777777752</v>
      </c>
      <c r="AJ8" s="9">
        <f t="shared" si="32"/>
        <v>0.70833333333333304</v>
      </c>
      <c r="AK8" s="9">
        <f t="shared" si="33"/>
        <v>0.72083333333333299</v>
      </c>
      <c r="AL8" s="20">
        <f t="shared" si="34"/>
        <v>0.7388888888888886</v>
      </c>
      <c r="AM8" s="20">
        <f t="shared" si="19"/>
        <v>0.75416666666666632</v>
      </c>
      <c r="AN8" s="20">
        <f t="shared" si="32"/>
        <v>0.76597222222222183</v>
      </c>
      <c r="AO8" s="20">
        <f t="shared" si="33"/>
        <v>0.77847222222222179</v>
      </c>
      <c r="AP8" s="20">
        <f t="shared" si="34"/>
        <v>0.79652777777777739</v>
      </c>
      <c r="AQ8" s="9">
        <f t="shared" si="19"/>
        <v>0.81180555555555511</v>
      </c>
      <c r="AR8" s="9">
        <f t="shared" si="32"/>
        <v>0.82361111111111063</v>
      </c>
      <c r="AS8" s="9">
        <f t="shared" si="33"/>
        <v>0.83611111111111058</v>
      </c>
      <c r="AT8" s="9">
        <f t="shared" si="34"/>
        <v>0.85416666666666619</v>
      </c>
      <c r="AU8" s="9">
        <f t="shared" si="44"/>
        <v>0.86944444444444391</v>
      </c>
      <c r="AV8" s="9">
        <f t="shared" si="45"/>
        <v>0.88124999999999942</v>
      </c>
      <c r="AW8" s="10"/>
      <c r="AX8" s="9"/>
      <c r="AY8" s="9"/>
      <c r="AZ8" s="9"/>
      <c r="BA8" s="22">
        <v>18</v>
      </c>
      <c r="BB8" s="46">
        <f>(N8-E8)+(AL8-R8)+(AV8-AP8)</f>
        <v>0.50624999999999942</v>
      </c>
      <c r="BC8" s="52">
        <f t="shared" si="50"/>
        <v>12.15</v>
      </c>
      <c r="BD8" s="54">
        <f t="shared" si="42"/>
        <v>12.530000000000001</v>
      </c>
    </row>
    <row r="9" spans="1:56" s="204" customFormat="1" ht="15.75">
      <c r="A9" s="208">
        <v>5</v>
      </c>
      <c r="B9" s="209">
        <v>7</v>
      </c>
      <c r="C9" s="41"/>
      <c r="D9" s="9"/>
      <c r="E9" s="9">
        <f>E10-7/1440</f>
        <v>0.26458333333333334</v>
      </c>
      <c r="F9" s="9">
        <f t="shared" si="52"/>
        <v>0.28263888888888888</v>
      </c>
      <c r="G9" s="9">
        <f t="shared" si="43"/>
        <v>0.29791666666666661</v>
      </c>
      <c r="H9" s="9">
        <f t="shared" si="38"/>
        <v>0.30972222222222218</v>
      </c>
      <c r="I9" s="9">
        <f t="shared" si="39"/>
        <v>0.32222222222222219</v>
      </c>
      <c r="J9" s="9">
        <f t="shared" si="40"/>
        <v>0.34027777777777773</v>
      </c>
      <c r="K9" s="9">
        <f t="shared" si="41"/>
        <v>0.35555555555555551</v>
      </c>
      <c r="L9" s="9">
        <f t="shared" si="45"/>
        <v>0.36736111111111108</v>
      </c>
      <c r="M9" s="9">
        <f t="shared" si="33"/>
        <v>0.37986111111111109</v>
      </c>
      <c r="N9" s="9">
        <f t="shared" si="34"/>
        <v>0.39791666666666664</v>
      </c>
      <c r="O9" s="9">
        <f t="shared" si="44"/>
        <v>0.41319444444444442</v>
      </c>
      <c r="P9" s="9">
        <f t="shared" si="45"/>
        <v>0.42499999999999999</v>
      </c>
      <c r="Q9" s="9">
        <f t="shared" si="33"/>
        <v>0.4375</v>
      </c>
      <c r="R9" s="20">
        <f t="shared" si="34"/>
        <v>0.45555555555555555</v>
      </c>
      <c r="S9" s="20">
        <f t="shared" si="44"/>
        <v>0.47083333333333333</v>
      </c>
      <c r="T9" s="20">
        <f t="shared" si="45"/>
        <v>0.4826388888888889</v>
      </c>
      <c r="U9" s="20">
        <f t="shared" si="33"/>
        <v>0.49513888888888891</v>
      </c>
      <c r="V9" s="20">
        <f t="shared" si="34"/>
        <v>0.51319444444444451</v>
      </c>
      <c r="W9" s="9">
        <f t="shared" si="44"/>
        <v>0.52847222222222223</v>
      </c>
      <c r="X9" s="9">
        <f t="shared" si="45"/>
        <v>0.54027777777777775</v>
      </c>
      <c r="Y9" s="9">
        <f t="shared" si="33"/>
        <v>0.5527777777777777</v>
      </c>
      <c r="Z9" s="9">
        <f t="shared" si="34"/>
        <v>0.5708333333333333</v>
      </c>
      <c r="AA9" s="9">
        <f t="shared" si="44"/>
        <v>0.58611111111111103</v>
      </c>
      <c r="AB9" s="9">
        <f t="shared" si="45"/>
        <v>0.59791666666666654</v>
      </c>
      <c r="AC9" s="9">
        <f t="shared" si="33"/>
        <v>0.6104166666666665</v>
      </c>
      <c r="AD9" s="9">
        <f t="shared" si="34"/>
        <v>0.6284722222222221</v>
      </c>
      <c r="AE9" s="9">
        <f t="shared" si="44"/>
        <v>0.64374999999999982</v>
      </c>
      <c r="AF9" s="20">
        <f t="shared" si="45"/>
        <v>0.65555555555555534</v>
      </c>
      <c r="AG9" s="20">
        <f t="shared" si="33"/>
        <v>0.66805555555555529</v>
      </c>
      <c r="AH9" s="20">
        <f t="shared" si="34"/>
        <v>0.68611111111111089</v>
      </c>
      <c r="AI9" s="20">
        <f t="shared" si="44"/>
        <v>0.70138888888888862</v>
      </c>
      <c r="AJ9" s="20">
        <f t="shared" si="45"/>
        <v>0.71319444444444413</v>
      </c>
      <c r="AK9" s="9">
        <f t="shared" si="33"/>
        <v>0.72569444444444409</v>
      </c>
      <c r="AL9" s="9">
        <f t="shared" si="34"/>
        <v>0.74374999999999969</v>
      </c>
      <c r="AM9" s="9">
        <f t="shared" si="44"/>
        <v>0.75902777777777741</v>
      </c>
      <c r="AN9" s="9">
        <f t="shared" si="45"/>
        <v>0.77083333333333293</v>
      </c>
      <c r="AO9" s="9">
        <f t="shared" si="33"/>
        <v>0.78333333333333288</v>
      </c>
      <c r="AP9" s="9">
        <f t="shared" si="34"/>
        <v>0.80138888888888848</v>
      </c>
      <c r="AQ9" s="9">
        <f t="shared" si="44"/>
        <v>0.81666666666666621</v>
      </c>
      <c r="AR9" s="9">
        <f t="shared" si="45"/>
        <v>0.82847222222222172</v>
      </c>
      <c r="AS9" s="9">
        <f t="shared" si="33"/>
        <v>0.84097222222222168</v>
      </c>
      <c r="AT9" s="10">
        <f t="shared" si="34"/>
        <v>0.85902777777777728</v>
      </c>
      <c r="AU9" s="10"/>
      <c r="AV9" s="10"/>
      <c r="AW9" s="10"/>
      <c r="AX9" s="10"/>
      <c r="AY9" s="9"/>
      <c r="AZ9" s="9"/>
      <c r="BA9" s="22">
        <v>17</v>
      </c>
      <c r="BB9" s="46">
        <f>(R9-E9)+(AF9-V9)+(AT9-AJ9)</f>
        <v>0.47916666666666619</v>
      </c>
      <c r="BC9" s="52">
        <f t="shared" si="50"/>
        <v>11.5</v>
      </c>
      <c r="BD9" s="54">
        <f t="shared" si="42"/>
        <v>11.88</v>
      </c>
    </row>
    <row r="10" spans="1:56" s="204" customFormat="1" ht="15.75">
      <c r="A10" s="208">
        <v>6</v>
      </c>
      <c r="B10" s="209">
        <v>7</v>
      </c>
      <c r="C10" s="123">
        <v>0.24513888888888888</v>
      </c>
      <c r="D10" s="9">
        <f>C10+17/1440</f>
        <v>0.25694444444444442</v>
      </c>
      <c r="E10" s="9">
        <f>D10+18/1440</f>
        <v>0.26944444444444443</v>
      </c>
      <c r="F10" s="9">
        <f t="shared" si="52"/>
        <v>0.28749999999999998</v>
      </c>
      <c r="G10" s="9">
        <f t="shared" si="43"/>
        <v>0.3027777777777777</v>
      </c>
      <c r="H10" s="9">
        <f t="shared" si="38"/>
        <v>0.31458333333333327</v>
      </c>
      <c r="I10" s="9">
        <f t="shared" si="39"/>
        <v>0.32708333333333328</v>
      </c>
      <c r="J10" s="9">
        <f t="shared" si="40"/>
        <v>0.34513888888888883</v>
      </c>
      <c r="K10" s="9">
        <f t="shared" si="41"/>
        <v>0.36041666666666661</v>
      </c>
      <c r="L10" s="20">
        <f t="shared" si="45"/>
        <v>0.37222222222222218</v>
      </c>
      <c r="M10" s="20">
        <f t="shared" si="33"/>
        <v>0.38472222222222219</v>
      </c>
      <c r="N10" s="20">
        <f t="shared" si="34"/>
        <v>0.40277777777777773</v>
      </c>
      <c r="O10" s="20">
        <f t="shared" si="44"/>
        <v>0.41805555555555551</v>
      </c>
      <c r="P10" s="20">
        <f t="shared" si="45"/>
        <v>0.42986111111111108</v>
      </c>
      <c r="Q10" s="9">
        <f t="shared" si="33"/>
        <v>0.44236111111111109</v>
      </c>
      <c r="R10" s="9">
        <f t="shared" si="34"/>
        <v>0.46041666666666664</v>
      </c>
      <c r="S10" s="9">
        <f t="shared" si="44"/>
        <v>0.47569444444444442</v>
      </c>
      <c r="T10" s="9">
        <f t="shared" si="45"/>
        <v>0.48749999999999999</v>
      </c>
      <c r="U10" s="9">
        <f t="shared" si="33"/>
        <v>0.5</v>
      </c>
      <c r="V10" s="9">
        <f t="shared" si="34"/>
        <v>0.5180555555555556</v>
      </c>
      <c r="W10" s="9">
        <f t="shared" si="44"/>
        <v>0.53333333333333333</v>
      </c>
      <c r="X10" s="9">
        <f t="shared" si="45"/>
        <v>0.54513888888888884</v>
      </c>
      <c r="Y10" s="9">
        <f t="shared" si="33"/>
        <v>0.5576388888888888</v>
      </c>
      <c r="Z10" s="9">
        <f t="shared" si="34"/>
        <v>0.5756944444444444</v>
      </c>
      <c r="AA10" s="9">
        <f t="shared" si="44"/>
        <v>0.59097222222222212</v>
      </c>
      <c r="AB10" s="20">
        <f t="shared" si="45"/>
        <v>0.60277777777777763</v>
      </c>
      <c r="AC10" s="20">
        <f t="shared" si="33"/>
        <v>0.61527777777777759</v>
      </c>
      <c r="AD10" s="20">
        <f t="shared" si="34"/>
        <v>0.63333333333333319</v>
      </c>
      <c r="AE10" s="20">
        <f t="shared" si="44"/>
        <v>0.64861111111111092</v>
      </c>
      <c r="AF10" s="20">
        <f t="shared" si="45"/>
        <v>0.66041666666666643</v>
      </c>
      <c r="AG10" s="9">
        <f t="shared" si="33"/>
        <v>0.67291666666666639</v>
      </c>
      <c r="AH10" s="9">
        <f t="shared" si="34"/>
        <v>0.69097222222222199</v>
      </c>
      <c r="AI10" s="9">
        <f t="shared" si="44"/>
        <v>0.70624999999999971</v>
      </c>
      <c r="AJ10" s="9">
        <f t="shared" si="45"/>
        <v>0.71805555555555522</v>
      </c>
      <c r="AK10" s="9">
        <f t="shared" si="33"/>
        <v>0.73055555555555518</v>
      </c>
      <c r="AL10" s="9">
        <f t="shared" si="34"/>
        <v>0.74861111111111078</v>
      </c>
      <c r="AM10" s="9">
        <f t="shared" si="44"/>
        <v>0.76388888888888851</v>
      </c>
      <c r="AN10" s="9">
        <f t="shared" si="45"/>
        <v>0.77569444444444402</v>
      </c>
      <c r="AO10" s="9">
        <f t="shared" si="33"/>
        <v>0.78819444444444398</v>
      </c>
      <c r="AP10" s="9">
        <f t="shared" si="34"/>
        <v>0.80624999999999958</v>
      </c>
      <c r="AQ10" s="9">
        <f t="shared" si="44"/>
        <v>0.8215277777777773</v>
      </c>
      <c r="AR10" s="9">
        <f t="shared" si="45"/>
        <v>0.83333333333333282</v>
      </c>
      <c r="AS10" s="9">
        <f t="shared" si="33"/>
        <v>0.84583333333333277</v>
      </c>
      <c r="AT10" s="9">
        <f t="shared" si="34"/>
        <v>0.86388888888888837</v>
      </c>
      <c r="AU10" s="9">
        <f t="shared" si="44"/>
        <v>0.8791666666666661</v>
      </c>
      <c r="AV10" s="9">
        <f t="shared" si="45"/>
        <v>0.89097222222222161</v>
      </c>
      <c r="AW10" s="9"/>
      <c r="AX10" s="9"/>
      <c r="AY10" s="9"/>
      <c r="AZ10" s="9"/>
      <c r="BA10" s="22">
        <v>18</v>
      </c>
      <c r="BB10" s="46">
        <f>(L10-C10)+(AB10-P10)+(AV10-AF10)</f>
        <v>0.530555555555555</v>
      </c>
      <c r="BC10" s="52">
        <f t="shared" si="50"/>
        <v>12.733333333333333</v>
      </c>
      <c r="BD10" s="54">
        <f t="shared" si="42"/>
        <v>13.113333333333333</v>
      </c>
    </row>
    <row r="11" spans="1:56" s="204" customFormat="1" ht="15.75">
      <c r="A11" s="208">
        <v>7</v>
      </c>
      <c r="B11" s="209">
        <v>6</v>
      </c>
      <c r="C11" s="10"/>
      <c r="D11" s="9"/>
      <c r="E11" s="9">
        <f>E10+6/1440</f>
        <v>0.27361111111111108</v>
      </c>
      <c r="F11" s="9">
        <f t="shared" si="52"/>
        <v>0.29166666666666663</v>
      </c>
      <c r="G11" s="9">
        <f>G10+6/1440</f>
        <v>0.30694444444444435</v>
      </c>
      <c r="H11" s="9">
        <f t="shared" si="38"/>
        <v>0.31874999999999992</v>
      </c>
      <c r="I11" s="9">
        <f t="shared" si="39"/>
        <v>0.33124999999999993</v>
      </c>
      <c r="J11" s="9">
        <f t="shared" si="40"/>
        <v>0.34930555555555548</v>
      </c>
      <c r="K11" s="9">
        <f t="shared" si="41"/>
        <v>0.36458333333333326</v>
      </c>
      <c r="L11" s="9">
        <f t="shared" si="45"/>
        <v>0.37638888888888883</v>
      </c>
      <c r="M11" s="9">
        <f t="shared" si="33"/>
        <v>0.38888888888888884</v>
      </c>
      <c r="N11" s="9">
        <f t="shared" si="34"/>
        <v>0.40694444444444439</v>
      </c>
      <c r="O11" s="9">
        <f t="shared" si="44"/>
        <v>0.42222222222222217</v>
      </c>
      <c r="P11" s="9">
        <f t="shared" si="45"/>
        <v>0.43402777777777773</v>
      </c>
      <c r="Q11" s="9">
        <f t="shared" si="33"/>
        <v>0.44652777777777775</v>
      </c>
      <c r="R11" s="9">
        <f t="shared" si="34"/>
        <v>0.46458333333333329</v>
      </c>
      <c r="S11" s="9">
        <f t="shared" si="44"/>
        <v>0.47986111111111107</v>
      </c>
      <c r="T11" s="20">
        <f t="shared" si="45"/>
        <v>0.49166666666666664</v>
      </c>
      <c r="U11" s="20">
        <f t="shared" si="33"/>
        <v>0.50416666666666665</v>
      </c>
      <c r="V11" s="20">
        <f t="shared" si="34"/>
        <v>0.52222222222222225</v>
      </c>
      <c r="W11" s="20">
        <f t="shared" si="44"/>
        <v>0.53749999999999998</v>
      </c>
      <c r="X11" s="20">
        <f t="shared" si="45"/>
        <v>0.54930555555555549</v>
      </c>
      <c r="Y11" s="10">
        <f t="shared" si="33"/>
        <v>0.56180555555555545</v>
      </c>
      <c r="Z11" s="10">
        <f t="shared" si="34"/>
        <v>0.57986111111111105</v>
      </c>
      <c r="AA11" s="10">
        <f t="shared" si="44"/>
        <v>0.59513888888888877</v>
      </c>
      <c r="AB11" s="10">
        <f t="shared" si="45"/>
        <v>0.60694444444444429</v>
      </c>
      <c r="AC11" s="9">
        <f t="shared" si="33"/>
        <v>0.61944444444444424</v>
      </c>
      <c r="AD11" s="9">
        <f t="shared" si="34"/>
        <v>0.63749999999999984</v>
      </c>
      <c r="AE11" s="9">
        <f t="shared" si="44"/>
        <v>0.65277777777777757</v>
      </c>
      <c r="AF11" s="20">
        <f t="shared" si="45"/>
        <v>0.66458333333333308</v>
      </c>
      <c r="AG11" s="20">
        <f t="shared" si="33"/>
        <v>0.67708333333333304</v>
      </c>
      <c r="AH11" s="20">
        <f t="shared" si="34"/>
        <v>0.69513888888888864</v>
      </c>
      <c r="AI11" s="20">
        <f t="shared" si="44"/>
        <v>0.71041666666666636</v>
      </c>
      <c r="AJ11" s="20">
        <f t="shared" si="45"/>
        <v>0.72222222222222188</v>
      </c>
      <c r="AK11" s="9">
        <f t="shared" si="33"/>
        <v>0.73472222222222183</v>
      </c>
      <c r="AL11" s="9">
        <f t="shared" si="34"/>
        <v>0.75277777777777743</v>
      </c>
      <c r="AM11" s="10">
        <f t="shared" si="44"/>
        <v>0.76805555555555516</v>
      </c>
      <c r="AN11" s="9">
        <f t="shared" si="45"/>
        <v>0.77986111111111067</v>
      </c>
      <c r="AO11" s="9">
        <f t="shared" si="33"/>
        <v>0.79236111111111063</v>
      </c>
      <c r="AP11" s="9">
        <f t="shared" si="34"/>
        <v>0.81041666666666623</v>
      </c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122">
        <v>15</v>
      </c>
      <c r="BB11" s="46">
        <f>(T11-E11)+(AF11-X11)+(AP11-AJ11)</f>
        <v>0.4215277777777775</v>
      </c>
      <c r="BC11" s="52">
        <f t="shared" si="50"/>
        <v>10.116666666666667</v>
      </c>
      <c r="BD11" s="54">
        <f t="shared" si="42"/>
        <v>10.496666666666668</v>
      </c>
    </row>
    <row r="12" spans="1:56" s="204" customFormat="1" ht="15.75">
      <c r="A12" s="208">
        <v>8</v>
      </c>
      <c r="B12" s="209">
        <v>7</v>
      </c>
      <c r="C12" s="10"/>
      <c r="D12" s="9">
        <f>D10+13/1440</f>
        <v>0.26597222222222222</v>
      </c>
      <c r="E12" s="9">
        <f t="shared" ref="E12:E16" si="53">E11+7/1440</f>
        <v>0.27847222222222218</v>
      </c>
      <c r="F12" s="9">
        <f t="shared" si="52"/>
        <v>0.29652777777777772</v>
      </c>
      <c r="G12" s="9">
        <f t="shared" si="43"/>
        <v>0.31180555555555545</v>
      </c>
      <c r="H12" s="9">
        <f t="shared" si="38"/>
        <v>0.32361111111111102</v>
      </c>
      <c r="I12" s="9">
        <f t="shared" si="39"/>
        <v>0.33611111111111103</v>
      </c>
      <c r="J12" s="9">
        <f t="shared" si="40"/>
        <v>0.35416666666666657</v>
      </c>
      <c r="K12" s="9">
        <f t="shared" si="41"/>
        <v>0.36944444444444435</v>
      </c>
      <c r="L12" s="9">
        <f t="shared" si="45"/>
        <v>0.38124999999999992</v>
      </c>
      <c r="M12" s="9">
        <f t="shared" si="33"/>
        <v>0.39374999999999993</v>
      </c>
      <c r="N12" s="9">
        <f t="shared" si="34"/>
        <v>0.41180555555555548</v>
      </c>
      <c r="O12" s="9">
        <f t="shared" si="44"/>
        <v>0.42708333333333326</v>
      </c>
      <c r="P12" s="20">
        <f t="shared" si="45"/>
        <v>0.43888888888888883</v>
      </c>
      <c r="Q12" s="20">
        <f t="shared" si="33"/>
        <v>0.45138888888888884</v>
      </c>
      <c r="R12" s="20">
        <f t="shared" si="34"/>
        <v>0.46944444444444439</v>
      </c>
      <c r="S12" s="20">
        <f t="shared" si="44"/>
        <v>0.48472222222222217</v>
      </c>
      <c r="T12" s="20">
        <f t="shared" si="45"/>
        <v>0.49652777777777773</v>
      </c>
      <c r="U12" s="9">
        <f t="shared" si="33"/>
        <v>0.50902777777777775</v>
      </c>
      <c r="V12" s="9">
        <f t="shared" si="34"/>
        <v>0.52708333333333335</v>
      </c>
      <c r="W12" s="9">
        <f t="shared" si="44"/>
        <v>0.54236111111111107</v>
      </c>
      <c r="X12" s="9">
        <f t="shared" si="45"/>
        <v>0.55416666666666659</v>
      </c>
      <c r="Y12" s="9">
        <f t="shared" si="33"/>
        <v>0.56666666666666654</v>
      </c>
      <c r="Z12" s="9">
        <f t="shared" si="34"/>
        <v>0.58472222222222214</v>
      </c>
      <c r="AA12" s="9">
        <f t="shared" si="44"/>
        <v>0.59999999999999987</v>
      </c>
      <c r="AB12" s="9">
        <f t="shared" si="45"/>
        <v>0.61180555555555538</v>
      </c>
      <c r="AC12" s="9">
        <f t="shared" si="33"/>
        <v>0.62430555555555534</v>
      </c>
      <c r="AD12" s="9">
        <f t="shared" si="34"/>
        <v>0.64236111111111094</v>
      </c>
      <c r="AE12" s="9">
        <f t="shared" si="44"/>
        <v>0.65763888888888866</v>
      </c>
      <c r="AF12" s="9">
        <f t="shared" si="45"/>
        <v>0.66944444444444418</v>
      </c>
      <c r="AG12" s="9">
        <f t="shared" si="33"/>
        <v>0.68194444444444413</v>
      </c>
      <c r="AH12" s="9">
        <f t="shared" si="34"/>
        <v>0.69999999999999973</v>
      </c>
      <c r="AI12" s="9">
        <f t="shared" si="44"/>
        <v>0.71527777777777746</v>
      </c>
      <c r="AJ12" s="9">
        <f t="shared" si="45"/>
        <v>0.72708333333333297</v>
      </c>
      <c r="AK12" s="9">
        <f t="shared" si="33"/>
        <v>0.73958333333333293</v>
      </c>
      <c r="AL12" s="10">
        <f t="shared" si="34"/>
        <v>0.75763888888888853</v>
      </c>
      <c r="AM12" s="10">
        <f t="shared" si="44"/>
        <v>0.77291666666666625</v>
      </c>
      <c r="AN12" s="20">
        <f t="shared" si="45"/>
        <v>0.78472222222222177</v>
      </c>
      <c r="AO12" s="20">
        <f>AN12+18/1440</f>
        <v>0.79722222222222172</v>
      </c>
      <c r="AP12" s="20">
        <f t="shared" si="34"/>
        <v>0.81527777777777732</v>
      </c>
      <c r="AQ12" s="20">
        <f t="shared" si="44"/>
        <v>0.83055555555555505</v>
      </c>
      <c r="AR12" s="20">
        <f t="shared" si="45"/>
        <v>0.84236111111111056</v>
      </c>
      <c r="AS12" s="9">
        <f t="shared" si="33"/>
        <v>0.85486111111111052</v>
      </c>
      <c r="AT12" s="9">
        <f t="shared" si="34"/>
        <v>0.87291666666666612</v>
      </c>
      <c r="AU12" s="9">
        <f t="shared" si="44"/>
        <v>0.88819444444444384</v>
      </c>
      <c r="AV12" s="9">
        <f t="shared" si="45"/>
        <v>0.89999999999999936</v>
      </c>
      <c r="AW12" s="9">
        <f t="shared" ref="M12:AW16" si="54">AV12+18/1440</f>
        <v>0.91249999999999931</v>
      </c>
      <c r="AX12" s="9">
        <f t="shared" ref="N12:AX16" si="55">AW12+26/1440</f>
        <v>0.93055555555555491</v>
      </c>
      <c r="AY12" s="9">
        <f t="shared" ref="O12:AY16" si="56">AX12+22/1440</f>
        <v>0.94583333333333264</v>
      </c>
      <c r="AZ12" s="9">
        <f t="shared" ref="L12:AZ16" si="57">AY12+17/1440</f>
        <v>0.95763888888888815</v>
      </c>
      <c r="BA12" s="22">
        <v>20</v>
      </c>
      <c r="BB12" s="46">
        <f>(P12-D12)+(AN12-T12)+(AZ12-AR12)</f>
        <v>0.57638888888888817</v>
      </c>
      <c r="BC12" s="52">
        <f t="shared" si="50"/>
        <v>13.833333333333334</v>
      </c>
      <c r="BD12" s="54">
        <f t="shared" si="42"/>
        <v>14.213333333333335</v>
      </c>
    </row>
    <row r="13" spans="1:56" s="204" customFormat="1" ht="15.75">
      <c r="A13" s="209">
        <v>9</v>
      </c>
      <c r="B13" s="209">
        <v>7</v>
      </c>
      <c r="C13" s="10"/>
      <c r="D13" s="9">
        <f t="shared" ref="D13" si="58">D12+7/1440</f>
        <v>0.27083333333333331</v>
      </c>
      <c r="E13" s="9">
        <f t="shared" si="53"/>
        <v>0.28333333333333327</v>
      </c>
      <c r="F13" s="9">
        <f t="shared" si="52"/>
        <v>0.30138888888888882</v>
      </c>
      <c r="G13" s="9">
        <f t="shared" si="43"/>
        <v>0.31666666666666654</v>
      </c>
      <c r="H13" s="9">
        <f t="shared" si="38"/>
        <v>0.32847222222222211</v>
      </c>
      <c r="I13" s="9">
        <f t="shared" si="39"/>
        <v>0.34097222222222212</v>
      </c>
      <c r="J13" s="9">
        <f t="shared" si="40"/>
        <v>0.35902777777777767</v>
      </c>
      <c r="K13" s="9">
        <f t="shared" si="41"/>
        <v>0.37430555555555545</v>
      </c>
      <c r="L13" s="20">
        <f t="shared" si="57"/>
        <v>0.38611111111111102</v>
      </c>
      <c r="M13" s="20">
        <f t="shared" si="54"/>
        <v>0.39861111111111103</v>
      </c>
      <c r="N13" s="20">
        <f t="shared" si="55"/>
        <v>0.41666666666666657</v>
      </c>
      <c r="O13" s="20">
        <f t="shared" si="56"/>
        <v>0.43194444444444435</v>
      </c>
      <c r="P13" s="20">
        <f t="shared" si="57"/>
        <v>0.44374999999999992</v>
      </c>
      <c r="Q13" s="9">
        <f t="shared" si="54"/>
        <v>0.45624999999999993</v>
      </c>
      <c r="R13" s="9">
        <f t="shared" si="55"/>
        <v>0.47430555555555548</v>
      </c>
      <c r="S13" s="10">
        <f t="shared" si="56"/>
        <v>0.48958333333333326</v>
      </c>
      <c r="T13" s="10">
        <f t="shared" si="57"/>
        <v>0.50138888888888877</v>
      </c>
      <c r="U13" s="9">
        <f t="shared" si="54"/>
        <v>0.51388888888888873</v>
      </c>
      <c r="V13" s="9">
        <f t="shared" si="55"/>
        <v>0.53194444444444433</v>
      </c>
      <c r="W13" s="9">
        <f t="shared" si="56"/>
        <v>0.54722222222222205</v>
      </c>
      <c r="X13" s="9">
        <f t="shared" si="57"/>
        <v>0.55902777777777757</v>
      </c>
      <c r="Y13" s="9">
        <f t="shared" si="54"/>
        <v>0.57152777777777752</v>
      </c>
      <c r="Z13" s="9">
        <f t="shared" si="55"/>
        <v>0.58958333333333313</v>
      </c>
      <c r="AA13" s="9">
        <f t="shared" si="56"/>
        <v>0.60486111111111085</v>
      </c>
      <c r="AB13" s="10">
        <f t="shared" si="57"/>
        <v>0.61666666666666636</v>
      </c>
      <c r="AC13" s="10">
        <f t="shared" si="54"/>
        <v>0.62916666666666632</v>
      </c>
      <c r="AD13" s="9">
        <f t="shared" si="55"/>
        <v>0.64722222222222192</v>
      </c>
      <c r="AE13" s="9">
        <f t="shared" si="56"/>
        <v>0.66249999999999964</v>
      </c>
      <c r="AF13" s="9">
        <f t="shared" si="57"/>
        <v>0.67430555555555516</v>
      </c>
      <c r="AG13" s="9">
        <f t="shared" si="54"/>
        <v>0.68680555555555511</v>
      </c>
      <c r="AH13" s="9">
        <f t="shared" si="55"/>
        <v>0.70486111111111072</v>
      </c>
      <c r="AI13" s="10">
        <f t="shared" si="56"/>
        <v>0.72013888888888844</v>
      </c>
      <c r="AJ13" s="20">
        <f t="shared" si="57"/>
        <v>0.73194444444444395</v>
      </c>
      <c r="AK13" s="20">
        <f t="shared" si="54"/>
        <v>0.74444444444444391</v>
      </c>
      <c r="AL13" s="20">
        <f t="shared" si="55"/>
        <v>0.76249999999999951</v>
      </c>
      <c r="AM13" s="20">
        <f t="shared" si="56"/>
        <v>0.77777777777777724</v>
      </c>
      <c r="AN13" s="20">
        <f t="shared" si="57"/>
        <v>0.78958333333333275</v>
      </c>
      <c r="AO13" s="10">
        <f t="shared" ref="AO13:AO16" si="59">AN13+18/1440</f>
        <v>0.8020833333333327</v>
      </c>
      <c r="AP13" s="9">
        <f t="shared" si="55"/>
        <v>0.82013888888888831</v>
      </c>
      <c r="AQ13" s="9">
        <f t="shared" si="56"/>
        <v>0.83541666666666603</v>
      </c>
      <c r="AR13" s="9">
        <f t="shared" si="57"/>
        <v>0.84722222222222154</v>
      </c>
      <c r="AS13" s="9">
        <f t="shared" si="54"/>
        <v>0.8597222222222215</v>
      </c>
      <c r="AT13" s="9">
        <f t="shared" si="55"/>
        <v>0.8777777777777771</v>
      </c>
      <c r="AU13" s="10"/>
      <c r="AV13" s="10"/>
      <c r="AW13" s="10"/>
      <c r="AX13" s="9"/>
      <c r="AY13" s="9"/>
      <c r="AZ13" s="9"/>
      <c r="BA13" s="42">
        <v>17</v>
      </c>
      <c r="BB13" s="50">
        <f>(L13-D13)+(AJ13-P13)+(AT13-AN13)</f>
        <v>0.49166666666666609</v>
      </c>
      <c r="BC13" s="52">
        <f t="shared" si="50"/>
        <v>11.8</v>
      </c>
      <c r="BD13" s="54">
        <f t="shared" si="42"/>
        <v>12.180000000000001</v>
      </c>
    </row>
    <row r="14" spans="1:56" s="204" customFormat="1" ht="15.75">
      <c r="A14" s="243">
        <v>10</v>
      </c>
      <c r="B14" s="209">
        <v>7</v>
      </c>
      <c r="C14" s="10"/>
      <c r="D14" s="9"/>
      <c r="E14" s="9">
        <f t="shared" si="53"/>
        <v>0.28819444444444436</v>
      </c>
      <c r="F14" s="9">
        <f t="shared" si="52"/>
        <v>0.30624999999999991</v>
      </c>
      <c r="G14" s="9">
        <f t="shared" si="43"/>
        <v>0.32152777777777763</v>
      </c>
      <c r="H14" s="9">
        <f t="shared" si="38"/>
        <v>0.3333333333333332</v>
      </c>
      <c r="I14" s="9">
        <f t="shared" si="39"/>
        <v>0.34583333333333321</v>
      </c>
      <c r="J14" s="9">
        <f t="shared" si="40"/>
        <v>0.36388888888888876</v>
      </c>
      <c r="K14" s="9">
        <f t="shared" si="41"/>
        <v>0.37916666666666654</v>
      </c>
      <c r="L14" s="10">
        <f t="shared" si="57"/>
        <v>0.39097222222222211</v>
      </c>
      <c r="M14" s="10">
        <f t="shared" si="54"/>
        <v>0.40347222222222212</v>
      </c>
      <c r="N14" s="10">
        <f t="shared" si="55"/>
        <v>0.42152777777777767</v>
      </c>
      <c r="O14" s="10">
        <f t="shared" si="56"/>
        <v>0.43680555555555545</v>
      </c>
      <c r="P14" s="20">
        <f t="shared" si="57"/>
        <v>0.44861111111111102</v>
      </c>
      <c r="Q14" s="20">
        <f t="shared" si="54"/>
        <v>0.46111111111111103</v>
      </c>
      <c r="R14" s="20">
        <f t="shared" si="55"/>
        <v>0.47916666666666657</v>
      </c>
      <c r="S14" s="20">
        <f t="shared" si="56"/>
        <v>0.49444444444444435</v>
      </c>
      <c r="T14" s="20">
        <f t="shared" si="57"/>
        <v>0.50624999999999987</v>
      </c>
      <c r="U14" s="9">
        <f t="shared" si="54"/>
        <v>0.51874999999999982</v>
      </c>
      <c r="V14" s="9">
        <f t="shared" si="55"/>
        <v>0.53680555555555542</v>
      </c>
      <c r="W14" s="9">
        <f t="shared" si="56"/>
        <v>0.55208333333333315</v>
      </c>
      <c r="X14" s="9">
        <f t="shared" si="57"/>
        <v>0.56388888888888866</v>
      </c>
      <c r="Y14" s="9">
        <f t="shared" si="54"/>
        <v>0.57638888888888862</v>
      </c>
      <c r="Z14" s="9">
        <f t="shared" si="55"/>
        <v>0.59444444444444422</v>
      </c>
      <c r="AA14" s="9">
        <f t="shared" si="56"/>
        <v>0.60972222222222194</v>
      </c>
      <c r="AB14" s="10">
        <f t="shared" si="57"/>
        <v>0.62152777777777746</v>
      </c>
      <c r="AC14" s="10">
        <f t="shared" si="54"/>
        <v>0.63402777777777741</v>
      </c>
      <c r="AD14" s="20">
        <f t="shared" si="55"/>
        <v>0.65208333333333302</v>
      </c>
      <c r="AE14" s="20">
        <f t="shared" si="56"/>
        <v>0.66736111111111074</v>
      </c>
      <c r="AF14" s="20">
        <f t="shared" si="57"/>
        <v>0.67916666666666625</v>
      </c>
      <c r="AG14" s="20">
        <f t="shared" si="54"/>
        <v>0.69166666666666621</v>
      </c>
      <c r="AH14" s="20">
        <f t="shared" si="55"/>
        <v>0.70972222222222181</v>
      </c>
      <c r="AI14" s="10">
        <f t="shared" si="56"/>
        <v>0.72499999999999953</v>
      </c>
      <c r="AJ14" s="10">
        <f t="shared" si="57"/>
        <v>0.73680555555555505</v>
      </c>
      <c r="AK14" s="9">
        <f t="shared" si="54"/>
        <v>0.749305555555555</v>
      </c>
      <c r="AL14" s="9">
        <f t="shared" si="55"/>
        <v>0.76736111111111061</v>
      </c>
      <c r="AM14" s="9">
        <f t="shared" si="56"/>
        <v>0.78263888888888833</v>
      </c>
      <c r="AN14" s="9">
        <f t="shared" si="57"/>
        <v>0.79444444444444384</v>
      </c>
      <c r="AO14" s="10">
        <f t="shared" si="59"/>
        <v>0.8069444444444438</v>
      </c>
      <c r="AP14" s="9">
        <f t="shared" si="55"/>
        <v>0.8249999999999994</v>
      </c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42">
        <v>15</v>
      </c>
      <c r="BB14" s="50">
        <f>(P14-E14)+(AD14-T14)+(AP14-AH14)</f>
        <v>0.42152777777777739</v>
      </c>
      <c r="BC14" s="52">
        <f t="shared" si="50"/>
        <v>10.116666666666667</v>
      </c>
      <c r="BD14" s="54">
        <f t="shared" si="42"/>
        <v>10.496666666666668</v>
      </c>
    </row>
    <row r="15" spans="1:56" s="204" customFormat="1" ht="15.75">
      <c r="A15" s="244">
        <v>11</v>
      </c>
      <c r="B15" s="209">
        <v>7</v>
      </c>
      <c r="C15" s="10"/>
      <c r="D15" s="9">
        <f>D13+14/1440</f>
        <v>0.28055555555555556</v>
      </c>
      <c r="E15" s="9">
        <f t="shared" si="53"/>
        <v>0.29305555555555546</v>
      </c>
      <c r="F15" s="9">
        <f t="shared" si="52"/>
        <v>0.31111111111111101</v>
      </c>
      <c r="G15" s="9">
        <f t="shared" si="43"/>
        <v>0.32638888888888873</v>
      </c>
      <c r="H15" s="9">
        <f t="shared" si="38"/>
        <v>0.3381944444444443</v>
      </c>
      <c r="I15" s="9">
        <f t="shared" si="39"/>
        <v>0.35069444444444431</v>
      </c>
      <c r="J15" s="9">
        <f t="shared" si="40"/>
        <v>0.36874999999999986</v>
      </c>
      <c r="K15" s="9">
        <f t="shared" si="41"/>
        <v>0.38402777777777763</v>
      </c>
      <c r="L15" s="20">
        <f t="shared" si="57"/>
        <v>0.3958333333333332</v>
      </c>
      <c r="M15" s="20">
        <f t="shared" si="54"/>
        <v>0.40833333333333321</v>
      </c>
      <c r="N15" s="20">
        <f t="shared" si="55"/>
        <v>0.42638888888888876</v>
      </c>
      <c r="O15" s="20">
        <f t="shared" si="56"/>
        <v>0.44166666666666654</v>
      </c>
      <c r="P15" s="20">
        <f t="shared" si="57"/>
        <v>0.45347222222222211</v>
      </c>
      <c r="Q15" s="9">
        <f t="shared" si="54"/>
        <v>0.46597222222222212</v>
      </c>
      <c r="R15" s="9">
        <f t="shared" si="55"/>
        <v>0.48402777777777767</v>
      </c>
      <c r="S15" s="9">
        <f t="shared" si="56"/>
        <v>0.49930555555555545</v>
      </c>
      <c r="T15" s="9">
        <f t="shared" si="57"/>
        <v>0.51111111111111096</v>
      </c>
      <c r="U15" s="9">
        <f t="shared" si="54"/>
        <v>0.52361111111111092</v>
      </c>
      <c r="V15" s="9">
        <f t="shared" si="55"/>
        <v>0.54166666666666652</v>
      </c>
      <c r="W15" s="9">
        <f t="shared" si="56"/>
        <v>0.55694444444444424</v>
      </c>
      <c r="X15" s="9">
        <f t="shared" si="57"/>
        <v>0.56874999999999976</v>
      </c>
      <c r="Y15" s="9">
        <f t="shared" si="54"/>
        <v>0.58124999999999971</v>
      </c>
      <c r="Z15" s="9">
        <f t="shared" si="55"/>
        <v>0.59930555555555531</v>
      </c>
      <c r="AA15" s="9">
        <f t="shared" si="56"/>
        <v>0.61458333333333304</v>
      </c>
      <c r="AB15" s="9">
        <f t="shared" si="57"/>
        <v>0.62638888888888855</v>
      </c>
      <c r="AC15" s="9">
        <f t="shared" si="54"/>
        <v>0.63888888888888851</v>
      </c>
      <c r="AD15" s="9">
        <f t="shared" si="55"/>
        <v>0.65694444444444411</v>
      </c>
      <c r="AE15" s="9">
        <f t="shared" si="56"/>
        <v>0.67222222222222183</v>
      </c>
      <c r="AF15" s="9">
        <f t="shared" si="57"/>
        <v>0.68402777777777735</v>
      </c>
      <c r="AG15" s="9">
        <f t="shared" si="54"/>
        <v>0.6965277777777773</v>
      </c>
      <c r="AH15" s="9">
        <f t="shared" si="55"/>
        <v>0.7145833333333329</v>
      </c>
      <c r="AI15" s="9">
        <f t="shared" si="56"/>
        <v>0.72986111111111063</v>
      </c>
      <c r="AJ15" s="20">
        <f t="shared" si="57"/>
        <v>0.74166666666666614</v>
      </c>
      <c r="AK15" s="20">
        <f t="shared" si="54"/>
        <v>0.7541666666666661</v>
      </c>
      <c r="AL15" s="20">
        <f t="shared" si="55"/>
        <v>0.7722222222222217</v>
      </c>
      <c r="AM15" s="20">
        <f t="shared" si="56"/>
        <v>0.78749999999999942</v>
      </c>
      <c r="AN15" s="20">
        <f t="shared" si="57"/>
        <v>0.79930555555555494</v>
      </c>
      <c r="AO15" s="10">
        <f t="shared" si="59"/>
        <v>0.81180555555555489</v>
      </c>
      <c r="AP15" s="9">
        <f t="shared" si="55"/>
        <v>0.82986111111111049</v>
      </c>
      <c r="AQ15" s="9">
        <f t="shared" si="56"/>
        <v>0.84513888888888822</v>
      </c>
      <c r="AR15" s="9">
        <f t="shared" si="57"/>
        <v>0.85694444444444373</v>
      </c>
      <c r="AS15" s="9">
        <f t="shared" si="54"/>
        <v>0.86944444444444369</v>
      </c>
      <c r="AT15" s="9">
        <f t="shared" si="55"/>
        <v>0.88749999999999929</v>
      </c>
      <c r="AU15" s="9">
        <f t="shared" si="56"/>
        <v>0.90277777777777701</v>
      </c>
      <c r="AV15" s="9">
        <f t="shared" si="57"/>
        <v>0.91458333333333253</v>
      </c>
      <c r="AW15" s="9"/>
      <c r="AX15" s="9"/>
      <c r="AY15" s="9"/>
      <c r="AZ15" s="9"/>
      <c r="BA15" s="42">
        <v>18</v>
      </c>
      <c r="BB15" s="50">
        <f>(L15-D15)+(AJ15-P15)+(AV15-AN15)</f>
        <v>0.51874999999999927</v>
      </c>
      <c r="BC15" s="52">
        <f t="shared" si="50"/>
        <v>12.45</v>
      </c>
      <c r="BD15" s="54">
        <f t="shared" si="42"/>
        <v>12.83</v>
      </c>
    </row>
    <row r="16" spans="1:56" s="204" customFormat="1" ht="16.5" thickBot="1">
      <c r="A16" s="218">
        <v>12</v>
      </c>
      <c r="B16" s="219">
        <v>7</v>
      </c>
      <c r="C16" s="19"/>
      <c r="D16" s="19"/>
      <c r="E16" s="19">
        <f t="shared" si="53"/>
        <v>0.29791666666666655</v>
      </c>
      <c r="F16" s="19">
        <f t="shared" si="52"/>
        <v>0.3159722222222221</v>
      </c>
      <c r="G16" s="19">
        <f t="shared" si="43"/>
        <v>0.33124999999999982</v>
      </c>
      <c r="H16" s="19">
        <f t="shared" si="38"/>
        <v>0.34305555555555539</v>
      </c>
      <c r="I16" s="19">
        <f t="shared" si="39"/>
        <v>0.3555555555555554</v>
      </c>
      <c r="J16" s="19">
        <f t="shared" si="40"/>
        <v>0.37361111111111095</v>
      </c>
      <c r="K16" s="19">
        <f t="shared" si="41"/>
        <v>0.38888888888888873</v>
      </c>
      <c r="L16" s="19">
        <f t="shared" si="57"/>
        <v>0.4006944444444443</v>
      </c>
      <c r="M16" s="19">
        <f t="shared" si="54"/>
        <v>0.41319444444444431</v>
      </c>
      <c r="N16" s="19">
        <f t="shared" si="55"/>
        <v>0.43124999999999986</v>
      </c>
      <c r="O16" s="19">
        <f t="shared" si="56"/>
        <v>0.44652777777777763</v>
      </c>
      <c r="P16" s="39">
        <f t="shared" si="57"/>
        <v>0.4583333333333332</v>
      </c>
      <c r="Q16" s="39">
        <f t="shared" si="54"/>
        <v>0.47083333333333321</v>
      </c>
      <c r="R16" s="39">
        <f t="shared" si="55"/>
        <v>0.48888888888888876</v>
      </c>
      <c r="S16" s="39">
        <f t="shared" si="56"/>
        <v>0.50416666666666654</v>
      </c>
      <c r="T16" s="39">
        <f t="shared" si="57"/>
        <v>0.51597222222222205</v>
      </c>
      <c r="U16" s="19">
        <f t="shared" si="54"/>
        <v>0.52847222222222201</v>
      </c>
      <c r="V16" s="19">
        <f t="shared" si="55"/>
        <v>0.54652777777777761</v>
      </c>
      <c r="W16" s="19">
        <f t="shared" si="56"/>
        <v>0.56180555555555534</v>
      </c>
      <c r="X16" s="19">
        <f t="shared" si="57"/>
        <v>0.57361111111111085</v>
      </c>
      <c r="Y16" s="19">
        <f t="shared" si="54"/>
        <v>0.58611111111111081</v>
      </c>
      <c r="Z16" s="19">
        <f t="shared" si="55"/>
        <v>0.60416666666666641</v>
      </c>
      <c r="AA16" s="19">
        <f t="shared" si="56"/>
        <v>0.61944444444444413</v>
      </c>
      <c r="AB16" s="19">
        <f t="shared" si="57"/>
        <v>0.63124999999999964</v>
      </c>
      <c r="AC16" s="19">
        <f t="shared" si="54"/>
        <v>0.6437499999999996</v>
      </c>
      <c r="AD16" s="39">
        <f t="shared" si="55"/>
        <v>0.6618055555555552</v>
      </c>
      <c r="AE16" s="39">
        <f t="shared" si="56"/>
        <v>0.67708333333333293</v>
      </c>
      <c r="AF16" s="39">
        <f t="shared" si="57"/>
        <v>0.68888888888888844</v>
      </c>
      <c r="AG16" s="39">
        <f t="shared" si="54"/>
        <v>0.7013888888888884</v>
      </c>
      <c r="AH16" s="39">
        <f t="shared" si="55"/>
        <v>0.719444444444444</v>
      </c>
      <c r="AI16" s="19">
        <f t="shared" si="56"/>
        <v>0.73472222222222172</v>
      </c>
      <c r="AJ16" s="19">
        <f t="shared" si="57"/>
        <v>0.74652777777777724</v>
      </c>
      <c r="AK16" s="19">
        <f t="shared" si="54"/>
        <v>0.75902777777777719</v>
      </c>
      <c r="AL16" s="19">
        <f t="shared" si="55"/>
        <v>0.77708333333333279</v>
      </c>
      <c r="AM16" s="19">
        <f t="shared" si="56"/>
        <v>0.79236111111111052</v>
      </c>
      <c r="AN16" s="19">
        <f t="shared" si="57"/>
        <v>0.80416666666666603</v>
      </c>
      <c r="AO16" s="38">
        <f t="shared" si="59"/>
        <v>0.81666666666666599</v>
      </c>
      <c r="AP16" s="19">
        <f t="shared" si="55"/>
        <v>0.83472222222222159</v>
      </c>
      <c r="AQ16" s="19">
        <f t="shared" si="56"/>
        <v>0.84999999999999931</v>
      </c>
      <c r="AR16" s="19">
        <f t="shared" si="57"/>
        <v>0.86180555555555483</v>
      </c>
      <c r="AS16" s="19"/>
      <c r="AT16" s="19"/>
      <c r="AU16" s="19"/>
      <c r="AV16" s="19"/>
      <c r="AW16" s="19"/>
      <c r="AX16" s="19"/>
      <c r="AY16" s="19"/>
      <c r="AZ16" s="19"/>
      <c r="BA16" s="37">
        <v>16</v>
      </c>
      <c r="BB16" s="51">
        <f>(P16-E16)+(AD16-T16)+(AR16-AH16)</f>
        <v>0.44861111111111063</v>
      </c>
      <c r="BC16" s="64">
        <f t="shared" si="50"/>
        <v>10.766666666666667</v>
      </c>
      <c r="BD16" s="56">
        <f t="shared" si="42"/>
        <v>11.146666666666668</v>
      </c>
    </row>
    <row r="17" spans="1:57" s="204" customFormat="1" ht="15.75">
      <c r="B17" s="225"/>
      <c r="BA17" s="34">
        <f>SUM(BA5:BA16)</f>
        <v>207</v>
      </c>
      <c r="BB17" s="34"/>
      <c r="BC17" s="55">
        <f>SUM(BC5:BC16)</f>
        <v>141.71666666666667</v>
      </c>
      <c r="BD17" s="55">
        <f>SUM(BD5:BD16)</f>
        <v>146.2766666666667</v>
      </c>
    </row>
    <row r="18" spans="1:57" s="204" customFormat="1" ht="16.5" thickBot="1">
      <c r="I18" s="205"/>
      <c r="L18" s="203" t="s">
        <v>14</v>
      </c>
      <c r="N18" s="205"/>
      <c r="O18" s="205"/>
      <c r="P18" s="205"/>
      <c r="Q18" s="205"/>
      <c r="R18" s="205"/>
      <c r="S18" s="205"/>
      <c r="T18" s="206" t="s">
        <v>89</v>
      </c>
      <c r="U18" s="206"/>
      <c r="V18" s="206"/>
      <c r="W18" s="206"/>
      <c r="Y18" s="203" t="s">
        <v>22</v>
      </c>
      <c r="AC18" s="202" t="s">
        <v>77</v>
      </c>
    </row>
    <row r="19" spans="1:57" s="204" customFormat="1" ht="15" customHeight="1">
      <c r="A19" s="292" t="s">
        <v>0</v>
      </c>
      <c r="B19" s="303" t="s">
        <v>2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45"/>
      <c r="BB19" s="295" t="s">
        <v>5</v>
      </c>
      <c r="BC19" s="297" t="s">
        <v>6</v>
      </c>
      <c r="BD19" s="305"/>
      <c r="BE19" s="301" t="s">
        <v>7</v>
      </c>
    </row>
    <row r="20" spans="1:57" s="204" customFormat="1" ht="15.75">
      <c r="A20" s="293"/>
      <c r="B20" s="304"/>
      <c r="C20" s="40" t="s">
        <v>21</v>
      </c>
      <c r="D20" s="7" t="s">
        <v>18</v>
      </c>
      <c r="E20" s="40" t="s">
        <v>21</v>
      </c>
      <c r="F20" s="2" t="s">
        <v>19</v>
      </c>
      <c r="G20" s="40" t="s">
        <v>21</v>
      </c>
      <c r="H20" s="7" t="s">
        <v>18</v>
      </c>
      <c r="I20" s="40" t="s">
        <v>21</v>
      </c>
      <c r="J20" s="2" t="s">
        <v>19</v>
      </c>
      <c r="K20" s="40" t="s">
        <v>21</v>
      </c>
      <c r="L20" s="7" t="s">
        <v>18</v>
      </c>
      <c r="M20" s="40" t="s">
        <v>21</v>
      </c>
      <c r="N20" s="2" t="s">
        <v>19</v>
      </c>
      <c r="O20" s="40" t="s">
        <v>21</v>
      </c>
      <c r="P20" s="7" t="s">
        <v>18</v>
      </c>
      <c r="Q20" s="40" t="s">
        <v>21</v>
      </c>
      <c r="R20" s="2" t="s">
        <v>19</v>
      </c>
      <c r="S20" s="40" t="s">
        <v>21</v>
      </c>
      <c r="T20" s="7" t="s">
        <v>18</v>
      </c>
      <c r="U20" s="40" t="s">
        <v>21</v>
      </c>
      <c r="V20" s="2" t="s">
        <v>19</v>
      </c>
      <c r="W20" s="40" t="s">
        <v>21</v>
      </c>
      <c r="X20" s="7" t="s">
        <v>18</v>
      </c>
      <c r="Y20" s="40" t="s">
        <v>21</v>
      </c>
      <c r="Z20" s="2" t="s">
        <v>19</v>
      </c>
      <c r="AA20" s="40" t="s">
        <v>21</v>
      </c>
      <c r="AB20" s="7" t="s">
        <v>18</v>
      </c>
      <c r="AC20" s="40" t="s">
        <v>21</v>
      </c>
      <c r="AD20" s="2" t="s">
        <v>19</v>
      </c>
      <c r="AE20" s="40" t="s">
        <v>21</v>
      </c>
      <c r="AF20" s="7" t="s">
        <v>18</v>
      </c>
      <c r="AG20" s="40" t="s">
        <v>21</v>
      </c>
      <c r="AH20" s="2" t="s">
        <v>19</v>
      </c>
      <c r="AI20" s="40" t="s">
        <v>21</v>
      </c>
      <c r="AJ20" s="7" t="s">
        <v>18</v>
      </c>
      <c r="AK20" s="40" t="s">
        <v>21</v>
      </c>
      <c r="AL20" s="2" t="s">
        <v>19</v>
      </c>
      <c r="AM20" s="40" t="s">
        <v>21</v>
      </c>
      <c r="AN20" s="7" t="s">
        <v>18</v>
      </c>
      <c r="AO20" s="40" t="s">
        <v>21</v>
      </c>
      <c r="AP20" s="2" t="s">
        <v>19</v>
      </c>
      <c r="AQ20" s="40" t="s">
        <v>21</v>
      </c>
      <c r="AR20" s="7" t="s">
        <v>18</v>
      </c>
      <c r="AS20" s="40" t="s">
        <v>21</v>
      </c>
      <c r="AT20" s="2" t="s">
        <v>19</v>
      </c>
      <c r="AU20" s="40" t="s">
        <v>21</v>
      </c>
      <c r="AV20" s="7" t="s">
        <v>18</v>
      </c>
      <c r="AW20" s="40" t="s">
        <v>21</v>
      </c>
      <c r="AX20" s="2" t="s">
        <v>19</v>
      </c>
      <c r="AY20" s="40" t="s">
        <v>21</v>
      </c>
      <c r="AZ20" s="7" t="s">
        <v>18</v>
      </c>
      <c r="BA20" s="2" t="s">
        <v>21</v>
      </c>
      <c r="BB20" s="296"/>
      <c r="BC20" s="246"/>
      <c r="BD20" s="247"/>
      <c r="BE20" s="302"/>
    </row>
    <row r="21" spans="1:57" s="204" customFormat="1" ht="15.75">
      <c r="A21" s="216" t="s">
        <v>15</v>
      </c>
      <c r="B21" s="209">
        <v>7</v>
      </c>
      <c r="C21" s="210"/>
      <c r="D21" s="211"/>
      <c r="E21" s="212"/>
      <c r="F21" s="211"/>
      <c r="G21" s="211">
        <v>0.27847222222222223</v>
      </c>
      <c r="H21" s="211">
        <f>G21+17/1440</f>
        <v>0.2902777777777778</v>
      </c>
      <c r="I21" s="211">
        <f>H21+18/1440</f>
        <v>0.30277777777777781</v>
      </c>
      <c r="J21" s="211">
        <f>I21+26/1440</f>
        <v>0.32083333333333336</v>
      </c>
      <c r="K21" s="211">
        <f>J21+22/1440</f>
        <v>0.33611111111111114</v>
      </c>
      <c r="L21" s="211">
        <f t="shared" ref="L21:X22" si="60">K21+17/1440</f>
        <v>0.34791666666666671</v>
      </c>
      <c r="M21" s="211">
        <f t="shared" ref="M21:Y22" si="61">L21+18/1440</f>
        <v>0.36041666666666672</v>
      </c>
      <c r="N21" s="211">
        <f t="shared" ref="N21:Z22" si="62">M21+26/1440</f>
        <v>0.37847222222222227</v>
      </c>
      <c r="O21" s="213">
        <f t="shared" ref="O21:AA24" si="63">N21+22/1440</f>
        <v>0.39375000000000004</v>
      </c>
      <c r="P21" s="213">
        <f t="shared" ref="P21" si="64">O21+17/1440</f>
        <v>0.40555555555555561</v>
      </c>
      <c r="Q21" s="213">
        <f t="shared" ref="Q21" si="65">P21+18/1440</f>
        <v>0.41805555555555562</v>
      </c>
      <c r="R21" s="213">
        <f t="shared" ref="R21" si="66">Q21+26/1440</f>
        <v>0.43611111111111117</v>
      </c>
      <c r="S21" s="213">
        <f t="shared" ref="S21" si="67">R21+22/1440</f>
        <v>0.45138888888888895</v>
      </c>
      <c r="T21" s="235">
        <f t="shared" ref="T21" si="68">S21+17/1440</f>
        <v>0.46319444444444452</v>
      </c>
      <c r="U21" s="235">
        <f t="shared" ref="U21" si="69">T21+18/1440</f>
        <v>0.47569444444444453</v>
      </c>
      <c r="V21" s="211">
        <f t="shared" ref="V21" si="70">U21+26/1440</f>
        <v>0.49375000000000008</v>
      </c>
      <c r="W21" s="211">
        <f t="shared" ref="W21" si="71">V21+22/1440</f>
        <v>0.50902777777777786</v>
      </c>
      <c r="X21" s="211">
        <f t="shared" ref="X21" si="72">W21+17/1440</f>
        <v>0.52083333333333337</v>
      </c>
      <c r="Y21" s="211">
        <f t="shared" ref="Y21" si="73">X21+18/1440</f>
        <v>0.53333333333333333</v>
      </c>
      <c r="Z21" s="211">
        <f t="shared" ref="Z21" si="74">Y21+26/1440</f>
        <v>0.55138888888888893</v>
      </c>
      <c r="AA21" s="211">
        <f t="shared" ref="AA21" si="75">Z21+22/1440</f>
        <v>0.56666666666666665</v>
      </c>
      <c r="AB21" s="211">
        <f t="shared" ref="AB21:AN22" si="76">AA21+17/1440</f>
        <v>0.57847222222222217</v>
      </c>
      <c r="AC21" s="211">
        <f t="shared" ref="AC21:AO22" si="77">AB21+18/1440</f>
        <v>0.59097222222222212</v>
      </c>
      <c r="AD21" s="211">
        <f t="shared" ref="AD21:AP22" si="78">AC21+26/1440</f>
        <v>0.60902777777777772</v>
      </c>
      <c r="AE21" s="211">
        <f t="shared" ref="AE21:AQ24" si="79">AD21+22/1440</f>
        <v>0.62430555555555545</v>
      </c>
      <c r="AF21" s="211">
        <f t="shared" ref="AF21" si="80">AE21+17/1440</f>
        <v>0.63611111111111096</v>
      </c>
      <c r="AG21" s="211">
        <f t="shared" ref="AG21" si="81">AF21+18/1440</f>
        <v>0.64861111111111092</v>
      </c>
      <c r="AH21" s="211">
        <f t="shared" ref="AH21" si="82">AG21+26/1440</f>
        <v>0.66666666666666652</v>
      </c>
      <c r="AI21" s="211">
        <f t="shared" ref="AI21" si="83">AH21+22/1440</f>
        <v>0.68194444444444424</v>
      </c>
      <c r="AJ21" s="211">
        <f t="shared" ref="AJ21" si="84">AI21+17/1440</f>
        <v>0.69374999999999976</v>
      </c>
      <c r="AK21" s="211">
        <f t="shared" ref="AK21" si="85">AJ21+18/1440</f>
        <v>0.70624999999999971</v>
      </c>
      <c r="AL21" s="211">
        <f t="shared" ref="AL21" si="86">AK21+26/1440</f>
        <v>0.72430555555555531</v>
      </c>
      <c r="AM21" s="213">
        <f t="shared" ref="AM21" si="87">AL21+22/1440</f>
        <v>0.73958333333333304</v>
      </c>
      <c r="AN21" s="213">
        <f t="shared" ref="AN21" si="88">AM21+17/1440</f>
        <v>0.75138888888888855</v>
      </c>
      <c r="AO21" s="213">
        <f t="shared" ref="AO21" si="89">AN21+18/1440</f>
        <v>0.76388888888888851</v>
      </c>
      <c r="AP21" s="213">
        <f t="shared" ref="AP21" si="90">AO21+26/1440</f>
        <v>0.78194444444444411</v>
      </c>
      <c r="AQ21" s="213">
        <f t="shared" ref="AQ21" si="91">AP21+22/1440</f>
        <v>0.79722222222222183</v>
      </c>
      <c r="AR21" s="211">
        <f t="shared" ref="L21:AR24" si="92">AQ21+17/1440</f>
        <v>0.80902777777777735</v>
      </c>
      <c r="AS21" s="211">
        <f t="shared" ref="M21:AS28" si="93">AR21+18/1440</f>
        <v>0.8215277777777773</v>
      </c>
      <c r="AT21" s="211">
        <f t="shared" ref="N21:AT28" si="94">AS21+26/1440</f>
        <v>0.8395833333333329</v>
      </c>
      <c r="AU21" s="211">
        <f t="shared" ref="AU21" si="95">AT21+22/1440</f>
        <v>0.85486111111111063</v>
      </c>
      <c r="AV21" s="211">
        <f t="shared" ref="AV21" si="96">AU21+17/1440</f>
        <v>0.86666666666666614</v>
      </c>
      <c r="AW21" s="211">
        <f t="shared" ref="AW21" si="97">AV21+18/1440</f>
        <v>0.8791666666666661</v>
      </c>
      <c r="AX21" s="235">
        <f t="shared" ref="AX21" si="98">AW21+26/1440</f>
        <v>0.8972222222222217</v>
      </c>
      <c r="AY21" s="235">
        <f t="shared" ref="AY21" si="99">AX21+22/1440</f>
        <v>0.91249999999999942</v>
      </c>
      <c r="AZ21" s="211"/>
      <c r="BA21" s="211"/>
      <c r="BB21" s="217">
        <v>18</v>
      </c>
      <c r="BC21" s="212">
        <f>(O21-G21)+(AM21-S21)+(AY21-AQ21)</f>
        <v>0.51874999999999949</v>
      </c>
      <c r="BD21" s="52">
        <f>HOUR(BC21)+MINUTE(BC21)/60</f>
        <v>12.45</v>
      </c>
      <c r="BE21" s="215">
        <f>BD21+0.38</f>
        <v>12.83</v>
      </c>
    </row>
    <row r="22" spans="1:57" s="204" customFormat="1" ht="15.75">
      <c r="A22" s="208">
        <v>2</v>
      </c>
      <c r="B22" s="209">
        <v>7</v>
      </c>
      <c r="C22" s="41"/>
      <c r="D22" s="9"/>
      <c r="E22" s="9">
        <f>E24-14/1440</f>
        <v>0.25</v>
      </c>
      <c r="F22" s="9">
        <f>E22+26/1440</f>
        <v>0.26805555555555555</v>
      </c>
      <c r="G22" s="9">
        <f>G21+7/1440</f>
        <v>0.28333333333333333</v>
      </c>
      <c r="H22" s="9">
        <f t="shared" ref="H22:H32" si="100">G22+17/1440</f>
        <v>0.2951388888888889</v>
      </c>
      <c r="I22" s="9">
        <f t="shared" ref="I22:I32" si="101">H22+18/1440</f>
        <v>0.30763888888888891</v>
      </c>
      <c r="J22" s="9">
        <f t="shared" ref="J22:J32" si="102">I22+26/1440</f>
        <v>0.32569444444444445</v>
      </c>
      <c r="K22" s="9">
        <f t="shared" ref="K22:K32" si="103">J22+22/1440</f>
        <v>0.34097222222222223</v>
      </c>
      <c r="L22" s="9">
        <f t="shared" si="60"/>
        <v>0.3527777777777778</v>
      </c>
      <c r="M22" s="9">
        <f t="shared" si="61"/>
        <v>0.36527777777777781</v>
      </c>
      <c r="N22" s="20">
        <f t="shared" si="62"/>
        <v>0.38333333333333336</v>
      </c>
      <c r="O22" s="20">
        <f t="shared" si="63"/>
        <v>0.39861111111111114</v>
      </c>
      <c r="P22" s="20">
        <f t="shared" si="60"/>
        <v>0.41041666666666671</v>
      </c>
      <c r="Q22" s="20">
        <f t="shared" si="61"/>
        <v>0.42291666666666672</v>
      </c>
      <c r="R22" s="20">
        <f t="shared" si="62"/>
        <v>0.44097222222222227</v>
      </c>
      <c r="S22" s="9">
        <f t="shared" si="63"/>
        <v>0.45625000000000004</v>
      </c>
      <c r="T22" s="9">
        <f t="shared" si="60"/>
        <v>0.46805555555555561</v>
      </c>
      <c r="U22" s="9">
        <f t="shared" si="61"/>
        <v>0.48055555555555562</v>
      </c>
      <c r="V22" s="9">
        <f t="shared" si="62"/>
        <v>0.49861111111111117</v>
      </c>
      <c r="W22" s="9">
        <f t="shared" si="63"/>
        <v>0.51388888888888895</v>
      </c>
      <c r="X22" s="9">
        <f t="shared" si="60"/>
        <v>0.52569444444444446</v>
      </c>
      <c r="Y22" s="9">
        <f t="shared" si="61"/>
        <v>0.53819444444444442</v>
      </c>
      <c r="Z22" s="9">
        <f t="shared" si="62"/>
        <v>0.55625000000000002</v>
      </c>
      <c r="AA22" s="9">
        <f t="shared" si="63"/>
        <v>0.57152777777777775</v>
      </c>
      <c r="AB22" s="9">
        <f t="shared" si="76"/>
        <v>0.58333333333333326</v>
      </c>
      <c r="AC22" s="9">
        <f t="shared" si="77"/>
        <v>0.59583333333333321</v>
      </c>
      <c r="AD22" s="20">
        <f t="shared" si="78"/>
        <v>0.61388888888888882</v>
      </c>
      <c r="AE22" s="20">
        <f t="shared" si="79"/>
        <v>0.62916666666666654</v>
      </c>
      <c r="AF22" s="20">
        <f t="shared" si="76"/>
        <v>0.64097222222222205</v>
      </c>
      <c r="AG22" s="20">
        <f t="shared" si="77"/>
        <v>0.65347222222222201</v>
      </c>
      <c r="AH22" s="20">
        <f t="shared" si="78"/>
        <v>0.67152777777777761</v>
      </c>
      <c r="AI22" s="9">
        <f t="shared" si="79"/>
        <v>0.68680555555555534</v>
      </c>
      <c r="AJ22" s="9">
        <f t="shared" si="76"/>
        <v>0.69861111111111085</v>
      </c>
      <c r="AK22" s="9">
        <f t="shared" si="77"/>
        <v>0.71111111111111081</v>
      </c>
      <c r="AL22" s="9">
        <f t="shared" si="78"/>
        <v>0.72916666666666641</v>
      </c>
      <c r="AM22" s="9">
        <f t="shared" si="79"/>
        <v>0.74444444444444413</v>
      </c>
      <c r="AN22" s="9">
        <f t="shared" si="76"/>
        <v>0.75624999999999964</v>
      </c>
      <c r="AO22" s="9">
        <f t="shared" si="77"/>
        <v>0.7687499999999996</v>
      </c>
      <c r="AP22" s="9">
        <f t="shared" si="78"/>
        <v>0.7868055555555552</v>
      </c>
      <c r="AQ22" s="9">
        <f t="shared" si="79"/>
        <v>0.80208333333333293</v>
      </c>
      <c r="AR22" s="9">
        <f t="shared" si="92"/>
        <v>0.81388888888888844</v>
      </c>
      <c r="AS22" s="9">
        <f t="shared" si="93"/>
        <v>0.8263888888888884</v>
      </c>
      <c r="AT22" s="9">
        <f t="shared" si="94"/>
        <v>0.844444444444444</v>
      </c>
      <c r="AU22" s="10"/>
      <c r="AV22" s="9"/>
      <c r="AW22" s="9"/>
      <c r="AX22" s="9"/>
      <c r="AY22" s="9"/>
      <c r="AZ22" s="9"/>
      <c r="BA22" s="22">
        <v>17</v>
      </c>
      <c r="BB22" s="46">
        <f>(N22-E22)+(AD22-R22)+(AT22-AH22)</f>
        <v>0.4791666666666663</v>
      </c>
      <c r="BC22" s="52">
        <f>HOUR(BB22)+MINUTE(BB22)/60</f>
        <v>11.5</v>
      </c>
      <c r="BD22" s="54">
        <f t="shared" ref="BD22:BE32" si="104">BC22+0.38</f>
        <v>11.88</v>
      </c>
      <c r="BE22" s="215">
        <f t="shared" si="104"/>
        <v>12.260000000000002</v>
      </c>
    </row>
    <row r="23" spans="1:57" s="204" customFormat="1" ht="15.75">
      <c r="A23" s="208">
        <v>3</v>
      </c>
      <c r="B23" s="209">
        <v>7</v>
      </c>
      <c r="C23" s="41"/>
      <c r="D23" s="9"/>
      <c r="E23" s="9"/>
      <c r="F23" s="9">
        <f>F22+7/1440</f>
        <v>0.27291666666666664</v>
      </c>
      <c r="G23" s="9">
        <f t="shared" ref="G23:G32" si="105">G22+7/1440</f>
        <v>0.28819444444444442</v>
      </c>
      <c r="H23" s="9">
        <f t="shared" si="100"/>
        <v>0.3</v>
      </c>
      <c r="I23" s="9">
        <f t="shared" si="101"/>
        <v>0.3125</v>
      </c>
      <c r="J23" s="9">
        <f t="shared" si="102"/>
        <v>0.33055555555555555</v>
      </c>
      <c r="K23" s="9">
        <f t="shared" si="103"/>
        <v>0.34583333333333333</v>
      </c>
      <c r="L23" s="9">
        <f t="shared" si="92"/>
        <v>0.3576388888888889</v>
      </c>
      <c r="M23" s="9">
        <f t="shared" si="93"/>
        <v>0.37013888888888891</v>
      </c>
      <c r="N23" s="9">
        <f t="shared" si="94"/>
        <v>0.38819444444444445</v>
      </c>
      <c r="O23" s="9">
        <f t="shared" si="63"/>
        <v>0.40347222222222223</v>
      </c>
      <c r="P23" s="9">
        <f t="shared" si="92"/>
        <v>0.4152777777777778</v>
      </c>
      <c r="Q23" s="9">
        <f t="shared" si="93"/>
        <v>0.42777777777777781</v>
      </c>
      <c r="R23" s="20">
        <f t="shared" si="94"/>
        <v>0.44583333333333336</v>
      </c>
      <c r="S23" s="20">
        <f t="shared" si="63"/>
        <v>0.46111111111111114</v>
      </c>
      <c r="T23" s="20">
        <f t="shared" si="92"/>
        <v>0.47291666666666671</v>
      </c>
      <c r="U23" s="20">
        <f t="shared" si="93"/>
        <v>0.48541666666666672</v>
      </c>
      <c r="V23" s="20">
        <f t="shared" si="94"/>
        <v>0.50347222222222232</v>
      </c>
      <c r="W23" s="9">
        <f t="shared" si="63"/>
        <v>0.51875000000000004</v>
      </c>
      <c r="X23" s="9">
        <f t="shared" si="92"/>
        <v>0.53055555555555556</v>
      </c>
      <c r="Y23" s="9">
        <f t="shared" si="93"/>
        <v>0.54305555555555551</v>
      </c>
      <c r="Z23" s="9">
        <f t="shared" si="94"/>
        <v>0.56111111111111112</v>
      </c>
      <c r="AA23" s="9">
        <f t="shared" si="63"/>
        <v>0.57638888888888884</v>
      </c>
      <c r="AB23" s="9">
        <f t="shared" si="92"/>
        <v>0.58819444444444435</v>
      </c>
      <c r="AC23" s="9">
        <f t="shared" si="93"/>
        <v>0.60069444444444431</v>
      </c>
      <c r="AD23" s="9">
        <f t="shared" si="94"/>
        <v>0.61874999999999991</v>
      </c>
      <c r="AE23" s="9">
        <f t="shared" si="79"/>
        <v>0.63402777777777763</v>
      </c>
      <c r="AF23" s="9">
        <f t="shared" si="92"/>
        <v>0.64583333333333315</v>
      </c>
      <c r="AG23" s="9">
        <f t="shared" si="93"/>
        <v>0.6583333333333331</v>
      </c>
      <c r="AH23" s="20">
        <f t="shared" si="94"/>
        <v>0.67638888888888871</v>
      </c>
      <c r="AI23" s="20">
        <f t="shared" si="79"/>
        <v>0.69166666666666643</v>
      </c>
      <c r="AJ23" s="20">
        <f t="shared" si="92"/>
        <v>0.70347222222222194</v>
      </c>
      <c r="AK23" s="20">
        <f t="shared" si="93"/>
        <v>0.7159722222222219</v>
      </c>
      <c r="AL23" s="20">
        <f t="shared" si="94"/>
        <v>0.7340277777777775</v>
      </c>
      <c r="AM23" s="9">
        <f t="shared" si="79"/>
        <v>0.74930555555555522</v>
      </c>
      <c r="AN23" s="9">
        <f t="shared" si="92"/>
        <v>0.76111111111111074</v>
      </c>
      <c r="AO23" s="9">
        <f t="shared" si="93"/>
        <v>0.77361111111111069</v>
      </c>
      <c r="AP23" s="9">
        <f t="shared" si="94"/>
        <v>0.7916666666666663</v>
      </c>
      <c r="AQ23" s="9">
        <f t="shared" si="79"/>
        <v>0.80694444444444402</v>
      </c>
      <c r="AR23" s="9">
        <f t="shared" si="92"/>
        <v>0.81874999999999953</v>
      </c>
      <c r="AS23" s="9">
        <f t="shared" si="93"/>
        <v>0.83124999999999949</v>
      </c>
      <c r="AT23" s="9">
        <f t="shared" si="94"/>
        <v>0.84930555555555509</v>
      </c>
      <c r="AU23" s="9">
        <f t="shared" ref="O23:AU28" si="106">AT23+22/1440</f>
        <v>0.86458333333333282</v>
      </c>
      <c r="AV23" s="9">
        <f t="shared" ref="L23:AV28" si="107">AU23+17/1440</f>
        <v>0.87638888888888833</v>
      </c>
      <c r="AW23" s="9">
        <f t="shared" ref="AW23" si="108">AV23+18/1440</f>
        <v>0.88888888888888828</v>
      </c>
      <c r="AX23" s="9">
        <f t="shared" ref="AX23" si="109">AW23+26/1440</f>
        <v>0.90694444444444389</v>
      </c>
      <c r="AY23" s="9">
        <f t="shared" ref="AY23" si="110">AX23+22/1440</f>
        <v>0.92222222222222161</v>
      </c>
      <c r="AZ23" s="9">
        <f t="shared" ref="AZ23" si="111">AY23+17/1440</f>
        <v>0.93402777777777712</v>
      </c>
      <c r="BA23" s="22">
        <v>20</v>
      </c>
      <c r="BB23" s="46">
        <f>(R23-F23)+(AH23-V23)+(AZ23-AL23)</f>
        <v>0.54583333333333273</v>
      </c>
      <c r="BC23" s="52">
        <f t="shared" ref="BC23:BC32" si="112">HOUR(BB23)+MINUTE(BB23)/60</f>
        <v>13.1</v>
      </c>
      <c r="BD23" s="54">
        <f t="shared" si="104"/>
        <v>13.48</v>
      </c>
      <c r="BE23" s="215">
        <f t="shared" si="104"/>
        <v>13.860000000000001</v>
      </c>
    </row>
    <row r="24" spans="1:57" s="204" customFormat="1" ht="15.75">
      <c r="A24" s="208">
        <v>4</v>
      </c>
      <c r="B24" s="209">
        <v>7</v>
      </c>
      <c r="C24" s="41"/>
      <c r="D24" s="9"/>
      <c r="E24" s="9">
        <f t="shared" ref="E24" si="113">E25-7/1440</f>
        <v>0.25972222222222224</v>
      </c>
      <c r="F24" s="9">
        <f t="shared" ref="F24:F32" si="114">E24+26/1440</f>
        <v>0.27777777777777779</v>
      </c>
      <c r="G24" s="9">
        <f t="shared" si="105"/>
        <v>0.29305555555555551</v>
      </c>
      <c r="H24" s="9">
        <f t="shared" si="100"/>
        <v>0.30486111111111108</v>
      </c>
      <c r="I24" s="9">
        <f t="shared" si="101"/>
        <v>0.31736111111111109</v>
      </c>
      <c r="J24" s="9">
        <f t="shared" si="102"/>
        <v>0.33541666666666664</v>
      </c>
      <c r="K24" s="9">
        <f t="shared" si="103"/>
        <v>0.35069444444444442</v>
      </c>
      <c r="L24" s="9">
        <f t="shared" si="92"/>
        <v>0.36249999999999999</v>
      </c>
      <c r="M24" s="9">
        <f t="shared" si="93"/>
        <v>0.375</v>
      </c>
      <c r="N24" s="20">
        <f t="shared" si="94"/>
        <v>0.39305555555555555</v>
      </c>
      <c r="O24" s="20">
        <f t="shared" si="63"/>
        <v>0.40833333333333333</v>
      </c>
      <c r="P24" s="20">
        <f t="shared" si="92"/>
        <v>0.4201388888888889</v>
      </c>
      <c r="Q24" s="20">
        <f t="shared" si="93"/>
        <v>0.43263888888888891</v>
      </c>
      <c r="R24" s="20">
        <f t="shared" si="94"/>
        <v>0.45069444444444445</v>
      </c>
      <c r="S24" s="9">
        <f t="shared" si="63"/>
        <v>0.46597222222222223</v>
      </c>
      <c r="T24" s="9">
        <f t="shared" si="92"/>
        <v>0.4777777777777778</v>
      </c>
      <c r="U24" s="9">
        <f t="shared" si="93"/>
        <v>0.49027777777777781</v>
      </c>
      <c r="V24" s="9">
        <f t="shared" si="94"/>
        <v>0.50833333333333341</v>
      </c>
      <c r="W24" s="9">
        <f t="shared" si="63"/>
        <v>0.52361111111111114</v>
      </c>
      <c r="X24" s="9">
        <f t="shared" si="92"/>
        <v>0.53541666666666665</v>
      </c>
      <c r="Y24" s="9">
        <f t="shared" si="93"/>
        <v>0.54791666666666661</v>
      </c>
      <c r="Z24" s="9">
        <f t="shared" si="94"/>
        <v>0.56597222222222221</v>
      </c>
      <c r="AA24" s="9">
        <f t="shared" si="63"/>
        <v>0.58124999999999993</v>
      </c>
      <c r="AB24" s="9">
        <f t="shared" si="92"/>
        <v>0.59305555555555545</v>
      </c>
      <c r="AC24" s="9">
        <f t="shared" si="93"/>
        <v>0.6055555555555554</v>
      </c>
      <c r="AD24" s="9">
        <f t="shared" si="94"/>
        <v>0.62361111111111101</v>
      </c>
      <c r="AE24" s="9">
        <f t="shared" si="79"/>
        <v>0.63888888888888873</v>
      </c>
      <c r="AF24" s="9">
        <f t="shared" si="92"/>
        <v>0.65069444444444424</v>
      </c>
      <c r="AG24" s="9">
        <f t="shared" si="93"/>
        <v>0.6631944444444442</v>
      </c>
      <c r="AH24" s="9">
        <f t="shared" si="94"/>
        <v>0.6812499999999998</v>
      </c>
      <c r="AI24" s="9">
        <f t="shared" si="79"/>
        <v>0.69652777777777752</v>
      </c>
      <c r="AJ24" s="9">
        <f t="shared" si="92"/>
        <v>0.70833333333333304</v>
      </c>
      <c r="AK24" s="9">
        <f t="shared" si="93"/>
        <v>0.72083333333333299</v>
      </c>
      <c r="AL24" s="20">
        <f t="shared" si="94"/>
        <v>0.7388888888888886</v>
      </c>
      <c r="AM24" s="20">
        <f t="shared" si="79"/>
        <v>0.75416666666666632</v>
      </c>
      <c r="AN24" s="20">
        <f t="shared" si="92"/>
        <v>0.76597222222222183</v>
      </c>
      <c r="AO24" s="20">
        <f t="shared" si="93"/>
        <v>0.77847222222222179</v>
      </c>
      <c r="AP24" s="20">
        <f t="shared" si="94"/>
        <v>0.79652777777777739</v>
      </c>
      <c r="AQ24" s="9">
        <f t="shared" si="79"/>
        <v>0.81180555555555511</v>
      </c>
      <c r="AR24" s="9">
        <f t="shared" si="92"/>
        <v>0.82361111111111063</v>
      </c>
      <c r="AS24" s="9">
        <f t="shared" si="93"/>
        <v>0.83611111111111058</v>
      </c>
      <c r="AT24" s="9">
        <f t="shared" si="94"/>
        <v>0.85416666666666619</v>
      </c>
      <c r="AU24" s="9">
        <f t="shared" si="106"/>
        <v>0.86944444444444391</v>
      </c>
      <c r="AV24" s="9">
        <f t="shared" si="107"/>
        <v>0.88124999999999942</v>
      </c>
      <c r="AW24" s="10"/>
      <c r="AX24" s="9"/>
      <c r="AY24" s="9"/>
      <c r="AZ24" s="9"/>
      <c r="BA24" s="22">
        <v>18</v>
      </c>
      <c r="BB24" s="46">
        <f>(N24-E24)+(AL24-R24)+(AV24-AP24)</f>
        <v>0.50624999999999942</v>
      </c>
      <c r="BC24" s="52">
        <f t="shared" si="112"/>
        <v>12.15</v>
      </c>
      <c r="BD24" s="54">
        <f t="shared" si="104"/>
        <v>12.530000000000001</v>
      </c>
      <c r="BE24" s="215">
        <f t="shared" si="104"/>
        <v>12.910000000000002</v>
      </c>
    </row>
    <row r="25" spans="1:57" s="204" customFormat="1" ht="15.75">
      <c r="A25" s="208">
        <v>5</v>
      </c>
      <c r="B25" s="209">
        <v>7</v>
      </c>
      <c r="C25" s="41"/>
      <c r="D25" s="9"/>
      <c r="E25" s="9">
        <f>E26-7/1440</f>
        <v>0.26458333333333334</v>
      </c>
      <c r="F25" s="9">
        <f t="shared" si="114"/>
        <v>0.28263888888888888</v>
      </c>
      <c r="G25" s="9">
        <f t="shared" si="105"/>
        <v>0.29791666666666661</v>
      </c>
      <c r="H25" s="9">
        <f t="shared" si="100"/>
        <v>0.30972222222222218</v>
      </c>
      <c r="I25" s="9">
        <f t="shared" si="101"/>
        <v>0.32222222222222219</v>
      </c>
      <c r="J25" s="9">
        <f t="shared" si="102"/>
        <v>0.34027777777777773</v>
      </c>
      <c r="K25" s="9">
        <f t="shared" si="103"/>
        <v>0.35555555555555551</v>
      </c>
      <c r="L25" s="9">
        <f t="shared" si="107"/>
        <v>0.36736111111111108</v>
      </c>
      <c r="M25" s="9">
        <f t="shared" si="93"/>
        <v>0.37986111111111109</v>
      </c>
      <c r="N25" s="9">
        <f t="shared" si="94"/>
        <v>0.39791666666666664</v>
      </c>
      <c r="O25" s="9">
        <f t="shared" si="106"/>
        <v>0.41319444444444442</v>
      </c>
      <c r="P25" s="9">
        <f t="shared" si="107"/>
        <v>0.42499999999999999</v>
      </c>
      <c r="Q25" s="9">
        <f t="shared" si="93"/>
        <v>0.4375</v>
      </c>
      <c r="R25" s="20">
        <f t="shared" si="94"/>
        <v>0.45555555555555555</v>
      </c>
      <c r="S25" s="20">
        <f t="shared" si="106"/>
        <v>0.47083333333333333</v>
      </c>
      <c r="T25" s="20">
        <f t="shared" si="107"/>
        <v>0.4826388888888889</v>
      </c>
      <c r="U25" s="20">
        <f t="shared" si="93"/>
        <v>0.49513888888888891</v>
      </c>
      <c r="V25" s="20">
        <f t="shared" si="94"/>
        <v>0.51319444444444451</v>
      </c>
      <c r="W25" s="9">
        <f t="shared" si="106"/>
        <v>0.52847222222222223</v>
      </c>
      <c r="X25" s="9">
        <f t="shared" si="107"/>
        <v>0.54027777777777775</v>
      </c>
      <c r="Y25" s="9">
        <f t="shared" si="93"/>
        <v>0.5527777777777777</v>
      </c>
      <c r="Z25" s="9">
        <f t="shared" si="94"/>
        <v>0.5708333333333333</v>
      </c>
      <c r="AA25" s="9">
        <f t="shared" si="106"/>
        <v>0.58611111111111103</v>
      </c>
      <c r="AB25" s="9">
        <f t="shared" si="107"/>
        <v>0.59791666666666654</v>
      </c>
      <c r="AC25" s="9">
        <f t="shared" si="93"/>
        <v>0.6104166666666665</v>
      </c>
      <c r="AD25" s="9">
        <f t="shared" si="94"/>
        <v>0.6284722222222221</v>
      </c>
      <c r="AE25" s="9">
        <f t="shared" si="106"/>
        <v>0.64374999999999982</v>
      </c>
      <c r="AF25" s="20">
        <f t="shared" si="107"/>
        <v>0.65555555555555534</v>
      </c>
      <c r="AG25" s="20">
        <f t="shared" si="93"/>
        <v>0.66805555555555529</v>
      </c>
      <c r="AH25" s="20">
        <f t="shared" si="94"/>
        <v>0.68611111111111089</v>
      </c>
      <c r="AI25" s="20">
        <f t="shared" si="106"/>
        <v>0.70138888888888862</v>
      </c>
      <c r="AJ25" s="20">
        <f t="shared" si="107"/>
        <v>0.71319444444444413</v>
      </c>
      <c r="AK25" s="9">
        <f t="shared" si="93"/>
        <v>0.72569444444444409</v>
      </c>
      <c r="AL25" s="9">
        <f t="shared" si="94"/>
        <v>0.74374999999999969</v>
      </c>
      <c r="AM25" s="9">
        <f t="shared" si="106"/>
        <v>0.75902777777777741</v>
      </c>
      <c r="AN25" s="9">
        <f t="shared" si="107"/>
        <v>0.77083333333333293</v>
      </c>
      <c r="AO25" s="9">
        <f t="shared" si="93"/>
        <v>0.78333333333333288</v>
      </c>
      <c r="AP25" s="9">
        <f t="shared" si="94"/>
        <v>0.80138888888888848</v>
      </c>
      <c r="AQ25" s="9">
        <f t="shared" si="106"/>
        <v>0.81666666666666621</v>
      </c>
      <c r="AR25" s="9">
        <f t="shared" si="107"/>
        <v>0.82847222222222172</v>
      </c>
      <c r="AS25" s="9">
        <f t="shared" si="93"/>
        <v>0.84097222222222168</v>
      </c>
      <c r="AT25" s="10">
        <f t="shared" si="94"/>
        <v>0.85902777777777728</v>
      </c>
      <c r="AU25" s="10"/>
      <c r="AV25" s="10"/>
      <c r="AW25" s="10"/>
      <c r="AX25" s="10"/>
      <c r="AY25" s="9"/>
      <c r="AZ25" s="9"/>
      <c r="BA25" s="22">
        <v>17</v>
      </c>
      <c r="BB25" s="46">
        <f>(R25-E25)+(AF25-V25)+(AT25-AJ25)</f>
        <v>0.47916666666666619</v>
      </c>
      <c r="BC25" s="52">
        <f t="shared" si="112"/>
        <v>11.5</v>
      </c>
      <c r="BD25" s="54">
        <f t="shared" si="104"/>
        <v>11.88</v>
      </c>
      <c r="BE25" s="215">
        <f t="shared" si="104"/>
        <v>12.260000000000002</v>
      </c>
    </row>
    <row r="26" spans="1:57" s="204" customFormat="1" ht="15.75">
      <c r="A26" s="208">
        <v>6</v>
      </c>
      <c r="B26" s="209">
        <v>7</v>
      </c>
      <c r="C26" s="123">
        <v>0.24513888888888888</v>
      </c>
      <c r="D26" s="9">
        <f>C26+17/1440</f>
        <v>0.25694444444444442</v>
      </c>
      <c r="E26" s="9">
        <f>D26+18/1440</f>
        <v>0.26944444444444443</v>
      </c>
      <c r="F26" s="9">
        <f t="shared" si="114"/>
        <v>0.28749999999999998</v>
      </c>
      <c r="G26" s="9">
        <f t="shared" si="105"/>
        <v>0.3027777777777777</v>
      </c>
      <c r="H26" s="9">
        <f t="shared" si="100"/>
        <v>0.31458333333333327</v>
      </c>
      <c r="I26" s="9">
        <f t="shared" si="101"/>
        <v>0.32708333333333328</v>
      </c>
      <c r="J26" s="9">
        <f t="shared" si="102"/>
        <v>0.34513888888888883</v>
      </c>
      <c r="K26" s="9">
        <f t="shared" si="103"/>
        <v>0.36041666666666661</v>
      </c>
      <c r="L26" s="20">
        <f t="shared" si="107"/>
        <v>0.37222222222222218</v>
      </c>
      <c r="M26" s="20">
        <f t="shared" si="93"/>
        <v>0.38472222222222219</v>
      </c>
      <c r="N26" s="20">
        <f t="shared" si="94"/>
        <v>0.40277777777777773</v>
      </c>
      <c r="O26" s="20">
        <f t="shared" si="106"/>
        <v>0.41805555555555551</v>
      </c>
      <c r="P26" s="20">
        <f t="shared" si="107"/>
        <v>0.42986111111111108</v>
      </c>
      <c r="Q26" s="9">
        <f t="shared" si="93"/>
        <v>0.44236111111111109</v>
      </c>
      <c r="R26" s="9">
        <f t="shared" si="94"/>
        <v>0.46041666666666664</v>
      </c>
      <c r="S26" s="9">
        <f t="shared" si="106"/>
        <v>0.47569444444444442</v>
      </c>
      <c r="T26" s="9">
        <f t="shared" si="107"/>
        <v>0.48749999999999999</v>
      </c>
      <c r="U26" s="9">
        <f t="shared" si="93"/>
        <v>0.5</v>
      </c>
      <c r="V26" s="9">
        <f t="shared" si="94"/>
        <v>0.5180555555555556</v>
      </c>
      <c r="W26" s="9">
        <f t="shared" si="106"/>
        <v>0.53333333333333333</v>
      </c>
      <c r="X26" s="9">
        <f t="shared" si="107"/>
        <v>0.54513888888888884</v>
      </c>
      <c r="Y26" s="9">
        <f t="shared" si="93"/>
        <v>0.5576388888888888</v>
      </c>
      <c r="Z26" s="9">
        <f t="shared" si="94"/>
        <v>0.5756944444444444</v>
      </c>
      <c r="AA26" s="9">
        <f t="shared" si="106"/>
        <v>0.59097222222222212</v>
      </c>
      <c r="AB26" s="20">
        <f t="shared" si="107"/>
        <v>0.60277777777777763</v>
      </c>
      <c r="AC26" s="20">
        <f t="shared" si="93"/>
        <v>0.61527777777777759</v>
      </c>
      <c r="AD26" s="20">
        <f t="shared" si="94"/>
        <v>0.63333333333333319</v>
      </c>
      <c r="AE26" s="20">
        <f t="shared" si="106"/>
        <v>0.64861111111111092</v>
      </c>
      <c r="AF26" s="20">
        <f t="shared" si="107"/>
        <v>0.66041666666666643</v>
      </c>
      <c r="AG26" s="9">
        <f t="shared" si="93"/>
        <v>0.67291666666666639</v>
      </c>
      <c r="AH26" s="9">
        <f t="shared" si="94"/>
        <v>0.69097222222222199</v>
      </c>
      <c r="AI26" s="9">
        <f t="shared" si="106"/>
        <v>0.70624999999999971</v>
      </c>
      <c r="AJ26" s="9">
        <f t="shared" si="107"/>
        <v>0.71805555555555522</v>
      </c>
      <c r="AK26" s="9">
        <f t="shared" si="93"/>
        <v>0.73055555555555518</v>
      </c>
      <c r="AL26" s="9">
        <f t="shared" si="94"/>
        <v>0.74861111111111078</v>
      </c>
      <c r="AM26" s="9">
        <f t="shared" si="106"/>
        <v>0.76388888888888851</v>
      </c>
      <c r="AN26" s="9">
        <f t="shared" si="107"/>
        <v>0.77569444444444402</v>
      </c>
      <c r="AO26" s="9">
        <f t="shared" si="93"/>
        <v>0.78819444444444398</v>
      </c>
      <c r="AP26" s="9">
        <f t="shared" si="94"/>
        <v>0.80624999999999958</v>
      </c>
      <c r="AQ26" s="9">
        <f t="shared" si="106"/>
        <v>0.8215277777777773</v>
      </c>
      <c r="AR26" s="9">
        <f t="shared" si="107"/>
        <v>0.83333333333333282</v>
      </c>
      <c r="AS26" s="9">
        <f t="shared" si="93"/>
        <v>0.84583333333333277</v>
      </c>
      <c r="AT26" s="9">
        <f t="shared" si="94"/>
        <v>0.86388888888888837</v>
      </c>
      <c r="AU26" s="9">
        <f t="shared" si="106"/>
        <v>0.8791666666666661</v>
      </c>
      <c r="AV26" s="9">
        <f t="shared" si="107"/>
        <v>0.89097222222222161</v>
      </c>
      <c r="AW26" s="9"/>
      <c r="AX26" s="9"/>
      <c r="AY26" s="9"/>
      <c r="AZ26" s="9"/>
      <c r="BA26" s="22">
        <v>18</v>
      </c>
      <c r="BB26" s="46">
        <f>(L26-C26)+(AB26-P26)+(AV26-AF26)</f>
        <v>0.530555555555555</v>
      </c>
      <c r="BC26" s="52">
        <f t="shared" si="112"/>
        <v>12.733333333333333</v>
      </c>
      <c r="BD26" s="54">
        <f t="shared" si="104"/>
        <v>13.113333333333333</v>
      </c>
      <c r="BE26" s="215">
        <f t="shared" si="104"/>
        <v>13.493333333333334</v>
      </c>
    </row>
    <row r="27" spans="1:57" s="204" customFormat="1" ht="15.75">
      <c r="A27" s="208">
        <v>7</v>
      </c>
      <c r="B27" s="209">
        <v>6</v>
      </c>
      <c r="C27" s="10"/>
      <c r="D27" s="9"/>
      <c r="E27" s="9">
        <f>E26+6/1440</f>
        <v>0.27361111111111108</v>
      </c>
      <c r="F27" s="9">
        <f t="shared" si="114"/>
        <v>0.29166666666666663</v>
      </c>
      <c r="G27" s="9">
        <f>G26+6/1440</f>
        <v>0.30694444444444435</v>
      </c>
      <c r="H27" s="9">
        <f t="shared" si="100"/>
        <v>0.31874999999999992</v>
      </c>
      <c r="I27" s="9">
        <f t="shared" si="101"/>
        <v>0.33124999999999993</v>
      </c>
      <c r="J27" s="9">
        <f t="shared" si="102"/>
        <v>0.34930555555555548</v>
      </c>
      <c r="K27" s="9">
        <f t="shared" si="103"/>
        <v>0.36458333333333326</v>
      </c>
      <c r="L27" s="9">
        <f t="shared" si="107"/>
        <v>0.37638888888888883</v>
      </c>
      <c r="M27" s="9">
        <f t="shared" si="93"/>
        <v>0.38888888888888884</v>
      </c>
      <c r="N27" s="9">
        <f t="shared" si="94"/>
        <v>0.40694444444444439</v>
      </c>
      <c r="O27" s="9">
        <f t="shared" si="106"/>
        <v>0.42222222222222217</v>
      </c>
      <c r="P27" s="9">
        <f t="shared" si="107"/>
        <v>0.43402777777777773</v>
      </c>
      <c r="Q27" s="9">
        <f t="shared" si="93"/>
        <v>0.44652777777777775</v>
      </c>
      <c r="R27" s="9">
        <f t="shared" si="94"/>
        <v>0.46458333333333329</v>
      </c>
      <c r="S27" s="9">
        <f t="shared" si="106"/>
        <v>0.47986111111111107</v>
      </c>
      <c r="T27" s="20">
        <f t="shared" si="107"/>
        <v>0.49166666666666664</v>
      </c>
      <c r="U27" s="20">
        <f t="shared" si="93"/>
        <v>0.50416666666666665</v>
      </c>
      <c r="V27" s="20">
        <f t="shared" si="94"/>
        <v>0.52222222222222225</v>
      </c>
      <c r="W27" s="20">
        <f t="shared" si="106"/>
        <v>0.53749999999999998</v>
      </c>
      <c r="X27" s="20">
        <f t="shared" si="107"/>
        <v>0.54930555555555549</v>
      </c>
      <c r="Y27" s="10">
        <f t="shared" si="93"/>
        <v>0.56180555555555545</v>
      </c>
      <c r="Z27" s="10">
        <f t="shared" si="94"/>
        <v>0.57986111111111105</v>
      </c>
      <c r="AA27" s="10">
        <f t="shared" si="106"/>
        <v>0.59513888888888877</v>
      </c>
      <c r="AB27" s="10">
        <f t="shared" si="107"/>
        <v>0.60694444444444429</v>
      </c>
      <c r="AC27" s="9">
        <f t="shared" si="93"/>
        <v>0.61944444444444424</v>
      </c>
      <c r="AD27" s="9">
        <f t="shared" si="94"/>
        <v>0.63749999999999984</v>
      </c>
      <c r="AE27" s="9">
        <f t="shared" si="106"/>
        <v>0.65277777777777757</v>
      </c>
      <c r="AF27" s="20">
        <f t="shared" si="107"/>
        <v>0.66458333333333308</v>
      </c>
      <c r="AG27" s="20">
        <f t="shared" si="93"/>
        <v>0.67708333333333304</v>
      </c>
      <c r="AH27" s="20">
        <f t="shared" si="94"/>
        <v>0.69513888888888864</v>
      </c>
      <c r="AI27" s="20">
        <f t="shared" si="106"/>
        <v>0.71041666666666636</v>
      </c>
      <c r="AJ27" s="20">
        <f t="shared" si="107"/>
        <v>0.72222222222222188</v>
      </c>
      <c r="AK27" s="9">
        <f t="shared" si="93"/>
        <v>0.73472222222222183</v>
      </c>
      <c r="AL27" s="9">
        <f t="shared" si="94"/>
        <v>0.75277777777777743</v>
      </c>
      <c r="AM27" s="10">
        <f t="shared" si="106"/>
        <v>0.76805555555555516</v>
      </c>
      <c r="AN27" s="9">
        <f t="shared" si="107"/>
        <v>0.77986111111111067</v>
      </c>
      <c r="AO27" s="9">
        <f t="shared" si="93"/>
        <v>0.79236111111111063</v>
      </c>
      <c r="AP27" s="9">
        <f t="shared" si="94"/>
        <v>0.81041666666666623</v>
      </c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122">
        <v>15</v>
      </c>
      <c r="BB27" s="46">
        <f>(T27-E27)+(AF27-X27)+(AP27-AJ27)</f>
        <v>0.4215277777777775</v>
      </c>
      <c r="BC27" s="52">
        <f t="shared" si="112"/>
        <v>10.116666666666667</v>
      </c>
      <c r="BD27" s="54">
        <f t="shared" si="104"/>
        <v>10.496666666666668</v>
      </c>
      <c r="BE27" s="215">
        <f t="shared" si="104"/>
        <v>10.876666666666669</v>
      </c>
    </row>
    <row r="28" spans="1:57" s="204" customFormat="1" ht="15.75">
      <c r="A28" s="208">
        <v>8</v>
      </c>
      <c r="B28" s="209">
        <v>7</v>
      </c>
      <c r="C28" s="10"/>
      <c r="D28" s="9">
        <f>D26+13/1440</f>
        <v>0.26597222222222222</v>
      </c>
      <c r="E28" s="9">
        <f t="shared" ref="E28:E32" si="115">E27+7/1440</f>
        <v>0.27847222222222218</v>
      </c>
      <c r="F28" s="9">
        <f t="shared" si="114"/>
        <v>0.29652777777777772</v>
      </c>
      <c r="G28" s="9">
        <f t="shared" si="105"/>
        <v>0.31180555555555545</v>
      </c>
      <c r="H28" s="9">
        <f t="shared" si="100"/>
        <v>0.32361111111111102</v>
      </c>
      <c r="I28" s="9">
        <f t="shared" si="101"/>
        <v>0.33611111111111103</v>
      </c>
      <c r="J28" s="9">
        <f t="shared" si="102"/>
        <v>0.35416666666666657</v>
      </c>
      <c r="K28" s="9">
        <f t="shared" si="103"/>
        <v>0.36944444444444435</v>
      </c>
      <c r="L28" s="9">
        <f t="shared" si="107"/>
        <v>0.38124999999999992</v>
      </c>
      <c r="M28" s="9">
        <f t="shared" si="93"/>
        <v>0.39374999999999993</v>
      </c>
      <c r="N28" s="9">
        <f t="shared" si="94"/>
        <v>0.41180555555555548</v>
      </c>
      <c r="O28" s="9">
        <f t="shared" si="106"/>
        <v>0.42708333333333326</v>
      </c>
      <c r="P28" s="20">
        <f t="shared" si="107"/>
        <v>0.43888888888888883</v>
      </c>
      <c r="Q28" s="20">
        <f t="shared" si="93"/>
        <v>0.45138888888888884</v>
      </c>
      <c r="R28" s="20">
        <f t="shared" si="94"/>
        <v>0.46944444444444439</v>
      </c>
      <c r="S28" s="20">
        <f t="shared" si="106"/>
        <v>0.48472222222222217</v>
      </c>
      <c r="T28" s="20">
        <f t="shared" si="107"/>
        <v>0.49652777777777773</v>
      </c>
      <c r="U28" s="9">
        <f t="shared" si="93"/>
        <v>0.50902777777777775</v>
      </c>
      <c r="V28" s="9">
        <f t="shared" si="94"/>
        <v>0.52708333333333335</v>
      </c>
      <c r="W28" s="9">
        <f t="shared" si="106"/>
        <v>0.54236111111111107</v>
      </c>
      <c r="X28" s="9">
        <f t="shared" si="107"/>
        <v>0.55416666666666659</v>
      </c>
      <c r="Y28" s="9">
        <f t="shared" si="93"/>
        <v>0.56666666666666654</v>
      </c>
      <c r="Z28" s="9">
        <f t="shared" si="94"/>
        <v>0.58472222222222214</v>
      </c>
      <c r="AA28" s="9">
        <f t="shared" si="106"/>
        <v>0.59999999999999987</v>
      </c>
      <c r="AB28" s="9">
        <f t="shared" si="107"/>
        <v>0.61180555555555538</v>
      </c>
      <c r="AC28" s="9">
        <f t="shared" si="93"/>
        <v>0.62430555555555534</v>
      </c>
      <c r="AD28" s="9">
        <f t="shared" si="94"/>
        <v>0.64236111111111094</v>
      </c>
      <c r="AE28" s="9">
        <f t="shared" si="106"/>
        <v>0.65763888888888866</v>
      </c>
      <c r="AF28" s="9">
        <f t="shared" si="107"/>
        <v>0.66944444444444418</v>
      </c>
      <c r="AG28" s="9">
        <f t="shared" si="93"/>
        <v>0.68194444444444413</v>
      </c>
      <c r="AH28" s="9">
        <f t="shared" si="94"/>
        <v>0.69999999999999973</v>
      </c>
      <c r="AI28" s="9">
        <f t="shared" si="106"/>
        <v>0.71527777777777746</v>
      </c>
      <c r="AJ28" s="9">
        <f t="shared" si="107"/>
        <v>0.72708333333333297</v>
      </c>
      <c r="AK28" s="9">
        <f t="shared" si="93"/>
        <v>0.73958333333333293</v>
      </c>
      <c r="AL28" s="10">
        <f t="shared" si="94"/>
        <v>0.75763888888888853</v>
      </c>
      <c r="AM28" s="10">
        <f t="shared" si="106"/>
        <v>0.77291666666666625</v>
      </c>
      <c r="AN28" s="20">
        <f t="shared" si="107"/>
        <v>0.78472222222222177</v>
      </c>
      <c r="AO28" s="20">
        <f>AN28+18/1440</f>
        <v>0.79722222222222172</v>
      </c>
      <c r="AP28" s="20">
        <f t="shared" si="94"/>
        <v>0.81527777777777732</v>
      </c>
      <c r="AQ28" s="20">
        <f t="shared" si="106"/>
        <v>0.83055555555555505</v>
      </c>
      <c r="AR28" s="20">
        <f t="shared" si="107"/>
        <v>0.84236111111111056</v>
      </c>
      <c r="AS28" s="9">
        <f t="shared" si="93"/>
        <v>0.85486111111111052</v>
      </c>
      <c r="AT28" s="9">
        <f t="shared" si="94"/>
        <v>0.87291666666666612</v>
      </c>
      <c r="AU28" s="9">
        <f t="shared" si="106"/>
        <v>0.88819444444444384</v>
      </c>
      <c r="AV28" s="9">
        <f t="shared" si="107"/>
        <v>0.89999999999999936</v>
      </c>
      <c r="AW28" s="9">
        <f t="shared" ref="M28:AW32" si="116">AV28+18/1440</f>
        <v>0.91249999999999931</v>
      </c>
      <c r="AX28" s="9">
        <f t="shared" ref="N28:AX32" si="117">AW28+26/1440</f>
        <v>0.93055555555555491</v>
      </c>
      <c r="AY28" s="9">
        <f t="shared" ref="O28:AY32" si="118">AX28+22/1440</f>
        <v>0.94583333333333264</v>
      </c>
      <c r="AZ28" s="9">
        <f t="shared" ref="L28:AZ32" si="119">AY28+17/1440</f>
        <v>0.95763888888888815</v>
      </c>
      <c r="BA28" s="22">
        <v>20</v>
      </c>
      <c r="BB28" s="46">
        <f>(P28-D28)+(AN28-T28)+(AZ28-AR28)</f>
        <v>0.57638888888888817</v>
      </c>
      <c r="BC28" s="52">
        <f t="shared" si="112"/>
        <v>13.833333333333334</v>
      </c>
      <c r="BD28" s="54">
        <f t="shared" si="104"/>
        <v>14.213333333333335</v>
      </c>
      <c r="BE28" s="215">
        <f t="shared" si="104"/>
        <v>14.593333333333335</v>
      </c>
    </row>
    <row r="29" spans="1:57" s="204" customFormat="1" ht="15.75">
      <c r="A29" s="209">
        <v>9</v>
      </c>
      <c r="B29" s="209">
        <v>7</v>
      </c>
      <c r="C29" s="10"/>
      <c r="D29" s="9">
        <f t="shared" ref="D29" si="120">D28+7/1440</f>
        <v>0.27083333333333331</v>
      </c>
      <c r="E29" s="9">
        <f t="shared" si="115"/>
        <v>0.28333333333333327</v>
      </c>
      <c r="F29" s="9">
        <f t="shared" si="114"/>
        <v>0.30138888888888882</v>
      </c>
      <c r="G29" s="9">
        <f t="shared" si="105"/>
        <v>0.31666666666666654</v>
      </c>
      <c r="H29" s="9">
        <f t="shared" si="100"/>
        <v>0.32847222222222211</v>
      </c>
      <c r="I29" s="9">
        <f t="shared" si="101"/>
        <v>0.34097222222222212</v>
      </c>
      <c r="J29" s="9">
        <f t="shared" si="102"/>
        <v>0.35902777777777767</v>
      </c>
      <c r="K29" s="9">
        <f t="shared" si="103"/>
        <v>0.37430555555555545</v>
      </c>
      <c r="L29" s="20">
        <f t="shared" si="119"/>
        <v>0.38611111111111102</v>
      </c>
      <c r="M29" s="20">
        <f t="shared" si="116"/>
        <v>0.39861111111111103</v>
      </c>
      <c r="N29" s="20">
        <f t="shared" si="117"/>
        <v>0.41666666666666657</v>
      </c>
      <c r="O29" s="20">
        <f t="shared" si="118"/>
        <v>0.43194444444444435</v>
      </c>
      <c r="P29" s="20">
        <f t="shared" si="119"/>
        <v>0.44374999999999992</v>
      </c>
      <c r="Q29" s="9">
        <f t="shared" si="116"/>
        <v>0.45624999999999993</v>
      </c>
      <c r="R29" s="9">
        <f t="shared" si="117"/>
        <v>0.47430555555555548</v>
      </c>
      <c r="S29" s="10">
        <f t="shared" si="118"/>
        <v>0.48958333333333326</v>
      </c>
      <c r="T29" s="10">
        <f t="shared" si="119"/>
        <v>0.50138888888888877</v>
      </c>
      <c r="U29" s="9">
        <f t="shared" si="116"/>
        <v>0.51388888888888873</v>
      </c>
      <c r="V29" s="9">
        <f t="shared" si="117"/>
        <v>0.53194444444444433</v>
      </c>
      <c r="W29" s="9">
        <f t="shared" si="118"/>
        <v>0.54722222222222205</v>
      </c>
      <c r="X29" s="9">
        <f t="shared" si="119"/>
        <v>0.55902777777777757</v>
      </c>
      <c r="Y29" s="9">
        <f t="shared" si="116"/>
        <v>0.57152777777777752</v>
      </c>
      <c r="Z29" s="9">
        <f t="shared" si="117"/>
        <v>0.58958333333333313</v>
      </c>
      <c r="AA29" s="9">
        <f t="shared" si="118"/>
        <v>0.60486111111111085</v>
      </c>
      <c r="AB29" s="10">
        <f t="shared" si="119"/>
        <v>0.61666666666666636</v>
      </c>
      <c r="AC29" s="10">
        <f t="shared" si="116"/>
        <v>0.62916666666666632</v>
      </c>
      <c r="AD29" s="9">
        <f t="shared" si="117"/>
        <v>0.64722222222222192</v>
      </c>
      <c r="AE29" s="9">
        <f t="shared" si="118"/>
        <v>0.66249999999999964</v>
      </c>
      <c r="AF29" s="9">
        <f t="shared" si="119"/>
        <v>0.67430555555555516</v>
      </c>
      <c r="AG29" s="9">
        <f t="shared" si="116"/>
        <v>0.68680555555555511</v>
      </c>
      <c r="AH29" s="9">
        <f t="shared" si="117"/>
        <v>0.70486111111111072</v>
      </c>
      <c r="AI29" s="10">
        <f t="shared" si="118"/>
        <v>0.72013888888888844</v>
      </c>
      <c r="AJ29" s="20">
        <f t="shared" si="119"/>
        <v>0.73194444444444395</v>
      </c>
      <c r="AK29" s="20">
        <f t="shared" si="116"/>
        <v>0.74444444444444391</v>
      </c>
      <c r="AL29" s="20">
        <f t="shared" si="117"/>
        <v>0.76249999999999951</v>
      </c>
      <c r="AM29" s="20">
        <f t="shared" si="118"/>
        <v>0.77777777777777724</v>
      </c>
      <c r="AN29" s="20">
        <f t="shared" si="119"/>
        <v>0.78958333333333275</v>
      </c>
      <c r="AO29" s="10">
        <f t="shared" ref="AO29:AO32" si="121">AN29+18/1440</f>
        <v>0.8020833333333327</v>
      </c>
      <c r="AP29" s="9">
        <f t="shared" si="117"/>
        <v>0.82013888888888831</v>
      </c>
      <c r="AQ29" s="9">
        <f t="shared" si="118"/>
        <v>0.83541666666666603</v>
      </c>
      <c r="AR29" s="9">
        <f t="shared" si="119"/>
        <v>0.84722222222222154</v>
      </c>
      <c r="AS29" s="9">
        <f t="shared" si="116"/>
        <v>0.8597222222222215</v>
      </c>
      <c r="AT29" s="9">
        <f t="shared" si="117"/>
        <v>0.8777777777777771</v>
      </c>
      <c r="AU29" s="10"/>
      <c r="AV29" s="10"/>
      <c r="AW29" s="10"/>
      <c r="AX29" s="9"/>
      <c r="AY29" s="9"/>
      <c r="AZ29" s="9"/>
      <c r="BA29" s="42">
        <v>17</v>
      </c>
      <c r="BB29" s="50">
        <f>(L29-D29)+(AJ29-P29)+(AT29-AN29)</f>
        <v>0.49166666666666609</v>
      </c>
      <c r="BC29" s="52">
        <f t="shared" si="112"/>
        <v>11.8</v>
      </c>
      <c r="BD29" s="54">
        <f t="shared" si="104"/>
        <v>12.180000000000001</v>
      </c>
      <c r="BE29" s="215">
        <f t="shared" si="104"/>
        <v>12.560000000000002</v>
      </c>
    </row>
    <row r="30" spans="1:57" s="204" customFormat="1" ht="15.75">
      <c r="A30" s="243">
        <v>10</v>
      </c>
      <c r="B30" s="209">
        <v>7</v>
      </c>
      <c r="C30" s="10"/>
      <c r="D30" s="9"/>
      <c r="E30" s="9">
        <f t="shared" si="115"/>
        <v>0.28819444444444436</v>
      </c>
      <c r="F30" s="9">
        <f t="shared" si="114"/>
        <v>0.30624999999999991</v>
      </c>
      <c r="G30" s="9">
        <f t="shared" si="105"/>
        <v>0.32152777777777763</v>
      </c>
      <c r="H30" s="9">
        <f t="shared" si="100"/>
        <v>0.3333333333333332</v>
      </c>
      <c r="I30" s="9">
        <f t="shared" si="101"/>
        <v>0.34583333333333321</v>
      </c>
      <c r="J30" s="9">
        <f t="shared" si="102"/>
        <v>0.36388888888888876</v>
      </c>
      <c r="K30" s="9">
        <f t="shared" si="103"/>
        <v>0.37916666666666654</v>
      </c>
      <c r="L30" s="10">
        <f t="shared" si="119"/>
        <v>0.39097222222222211</v>
      </c>
      <c r="M30" s="10">
        <f t="shared" si="116"/>
        <v>0.40347222222222212</v>
      </c>
      <c r="N30" s="10">
        <f t="shared" si="117"/>
        <v>0.42152777777777767</v>
      </c>
      <c r="O30" s="10">
        <f t="shared" si="118"/>
        <v>0.43680555555555545</v>
      </c>
      <c r="P30" s="20">
        <f t="shared" si="119"/>
        <v>0.44861111111111102</v>
      </c>
      <c r="Q30" s="20">
        <f t="shared" si="116"/>
        <v>0.46111111111111103</v>
      </c>
      <c r="R30" s="20">
        <f t="shared" si="117"/>
        <v>0.47916666666666657</v>
      </c>
      <c r="S30" s="20">
        <f t="shared" si="118"/>
        <v>0.49444444444444435</v>
      </c>
      <c r="T30" s="20">
        <f t="shared" si="119"/>
        <v>0.50624999999999987</v>
      </c>
      <c r="U30" s="9">
        <f t="shared" si="116"/>
        <v>0.51874999999999982</v>
      </c>
      <c r="V30" s="9">
        <f t="shared" si="117"/>
        <v>0.53680555555555542</v>
      </c>
      <c r="W30" s="9">
        <f t="shared" si="118"/>
        <v>0.55208333333333315</v>
      </c>
      <c r="X30" s="9">
        <f t="shared" si="119"/>
        <v>0.56388888888888866</v>
      </c>
      <c r="Y30" s="9">
        <f t="shared" si="116"/>
        <v>0.57638888888888862</v>
      </c>
      <c r="Z30" s="9">
        <f t="shared" si="117"/>
        <v>0.59444444444444422</v>
      </c>
      <c r="AA30" s="9">
        <f t="shared" si="118"/>
        <v>0.60972222222222194</v>
      </c>
      <c r="AB30" s="10">
        <f t="shared" si="119"/>
        <v>0.62152777777777746</v>
      </c>
      <c r="AC30" s="10">
        <f t="shared" si="116"/>
        <v>0.63402777777777741</v>
      </c>
      <c r="AD30" s="20">
        <f t="shared" si="117"/>
        <v>0.65208333333333302</v>
      </c>
      <c r="AE30" s="20">
        <f t="shared" si="118"/>
        <v>0.66736111111111074</v>
      </c>
      <c r="AF30" s="20">
        <f t="shared" si="119"/>
        <v>0.67916666666666625</v>
      </c>
      <c r="AG30" s="20">
        <f t="shared" si="116"/>
        <v>0.69166666666666621</v>
      </c>
      <c r="AH30" s="20">
        <f t="shared" si="117"/>
        <v>0.70972222222222181</v>
      </c>
      <c r="AI30" s="10">
        <f t="shared" si="118"/>
        <v>0.72499999999999953</v>
      </c>
      <c r="AJ30" s="10">
        <f t="shared" si="119"/>
        <v>0.73680555555555505</v>
      </c>
      <c r="AK30" s="9">
        <f t="shared" si="116"/>
        <v>0.749305555555555</v>
      </c>
      <c r="AL30" s="9">
        <f t="shared" si="117"/>
        <v>0.76736111111111061</v>
      </c>
      <c r="AM30" s="9">
        <f t="shared" si="118"/>
        <v>0.78263888888888833</v>
      </c>
      <c r="AN30" s="9">
        <f t="shared" si="119"/>
        <v>0.79444444444444384</v>
      </c>
      <c r="AO30" s="10">
        <f t="shared" si="121"/>
        <v>0.8069444444444438</v>
      </c>
      <c r="AP30" s="9">
        <f t="shared" si="117"/>
        <v>0.8249999999999994</v>
      </c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42">
        <v>15</v>
      </c>
      <c r="BB30" s="50">
        <f>(P30-E30)+(AD30-T30)+(AP30-AH30)</f>
        <v>0.42152777777777739</v>
      </c>
      <c r="BC30" s="52">
        <f t="shared" si="112"/>
        <v>10.116666666666667</v>
      </c>
      <c r="BD30" s="54">
        <f t="shared" si="104"/>
        <v>10.496666666666668</v>
      </c>
      <c r="BE30" s="215">
        <f t="shared" si="104"/>
        <v>10.876666666666669</v>
      </c>
    </row>
    <row r="31" spans="1:57" s="204" customFormat="1" ht="15.75">
      <c r="A31" s="244">
        <v>11</v>
      </c>
      <c r="B31" s="209">
        <v>7</v>
      </c>
      <c r="C31" s="10"/>
      <c r="D31" s="9">
        <f>D29+14/1440</f>
        <v>0.28055555555555556</v>
      </c>
      <c r="E31" s="9">
        <f t="shared" si="115"/>
        <v>0.29305555555555546</v>
      </c>
      <c r="F31" s="9">
        <f t="shared" si="114"/>
        <v>0.31111111111111101</v>
      </c>
      <c r="G31" s="9">
        <f t="shared" si="105"/>
        <v>0.32638888888888873</v>
      </c>
      <c r="H31" s="9">
        <f t="shared" si="100"/>
        <v>0.3381944444444443</v>
      </c>
      <c r="I31" s="9">
        <f t="shared" si="101"/>
        <v>0.35069444444444431</v>
      </c>
      <c r="J31" s="9">
        <f t="shared" si="102"/>
        <v>0.36874999999999986</v>
      </c>
      <c r="K31" s="9">
        <f t="shared" si="103"/>
        <v>0.38402777777777763</v>
      </c>
      <c r="L31" s="20">
        <f t="shared" si="119"/>
        <v>0.3958333333333332</v>
      </c>
      <c r="M31" s="20">
        <f t="shared" si="116"/>
        <v>0.40833333333333321</v>
      </c>
      <c r="N31" s="20">
        <f t="shared" si="117"/>
        <v>0.42638888888888876</v>
      </c>
      <c r="O31" s="20">
        <f t="shared" si="118"/>
        <v>0.44166666666666654</v>
      </c>
      <c r="P31" s="20">
        <f t="shared" si="119"/>
        <v>0.45347222222222211</v>
      </c>
      <c r="Q31" s="9">
        <f t="shared" si="116"/>
        <v>0.46597222222222212</v>
      </c>
      <c r="R31" s="9">
        <f t="shared" si="117"/>
        <v>0.48402777777777767</v>
      </c>
      <c r="S31" s="9">
        <f t="shared" si="118"/>
        <v>0.49930555555555545</v>
      </c>
      <c r="T31" s="9">
        <f t="shared" si="119"/>
        <v>0.51111111111111096</v>
      </c>
      <c r="U31" s="9">
        <f t="shared" si="116"/>
        <v>0.52361111111111092</v>
      </c>
      <c r="V31" s="9">
        <f t="shared" si="117"/>
        <v>0.54166666666666652</v>
      </c>
      <c r="W31" s="9">
        <f t="shared" si="118"/>
        <v>0.55694444444444424</v>
      </c>
      <c r="X31" s="9">
        <f t="shared" si="119"/>
        <v>0.56874999999999976</v>
      </c>
      <c r="Y31" s="9">
        <f t="shared" si="116"/>
        <v>0.58124999999999971</v>
      </c>
      <c r="Z31" s="9">
        <f t="shared" si="117"/>
        <v>0.59930555555555531</v>
      </c>
      <c r="AA31" s="9">
        <f t="shared" si="118"/>
        <v>0.61458333333333304</v>
      </c>
      <c r="AB31" s="9">
        <f t="shared" si="119"/>
        <v>0.62638888888888855</v>
      </c>
      <c r="AC31" s="9">
        <f t="shared" si="116"/>
        <v>0.63888888888888851</v>
      </c>
      <c r="AD31" s="9">
        <f t="shared" si="117"/>
        <v>0.65694444444444411</v>
      </c>
      <c r="AE31" s="9">
        <f t="shared" si="118"/>
        <v>0.67222222222222183</v>
      </c>
      <c r="AF31" s="9">
        <f t="shared" si="119"/>
        <v>0.68402777777777735</v>
      </c>
      <c r="AG31" s="9">
        <f t="shared" si="116"/>
        <v>0.6965277777777773</v>
      </c>
      <c r="AH31" s="9">
        <f t="shared" si="117"/>
        <v>0.7145833333333329</v>
      </c>
      <c r="AI31" s="9">
        <f t="shared" si="118"/>
        <v>0.72986111111111063</v>
      </c>
      <c r="AJ31" s="20">
        <f t="shared" si="119"/>
        <v>0.74166666666666614</v>
      </c>
      <c r="AK31" s="20">
        <f t="shared" si="116"/>
        <v>0.7541666666666661</v>
      </c>
      <c r="AL31" s="20">
        <f t="shared" si="117"/>
        <v>0.7722222222222217</v>
      </c>
      <c r="AM31" s="20">
        <f t="shared" si="118"/>
        <v>0.78749999999999942</v>
      </c>
      <c r="AN31" s="20">
        <f t="shared" si="119"/>
        <v>0.79930555555555494</v>
      </c>
      <c r="AO31" s="10">
        <f t="shared" si="121"/>
        <v>0.81180555555555489</v>
      </c>
      <c r="AP31" s="9">
        <f t="shared" si="117"/>
        <v>0.82986111111111049</v>
      </c>
      <c r="AQ31" s="9">
        <f t="shared" si="118"/>
        <v>0.84513888888888822</v>
      </c>
      <c r="AR31" s="9">
        <f t="shared" si="119"/>
        <v>0.85694444444444373</v>
      </c>
      <c r="AS31" s="9">
        <f t="shared" si="116"/>
        <v>0.86944444444444369</v>
      </c>
      <c r="AT31" s="9">
        <f t="shared" si="117"/>
        <v>0.88749999999999929</v>
      </c>
      <c r="AU31" s="9">
        <f t="shared" si="118"/>
        <v>0.90277777777777701</v>
      </c>
      <c r="AV31" s="9">
        <f t="shared" si="119"/>
        <v>0.91458333333333253</v>
      </c>
      <c r="AW31" s="9"/>
      <c r="AX31" s="9"/>
      <c r="AY31" s="9"/>
      <c r="AZ31" s="9"/>
      <c r="BA31" s="42">
        <v>18</v>
      </c>
      <c r="BB31" s="50">
        <f>(L31-D31)+(AJ31-P31)+(AV31-AN31)</f>
        <v>0.51874999999999927</v>
      </c>
      <c r="BC31" s="52">
        <f t="shared" si="112"/>
        <v>12.45</v>
      </c>
      <c r="BD31" s="54">
        <f t="shared" si="104"/>
        <v>12.83</v>
      </c>
      <c r="BE31" s="215">
        <f t="shared" si="104"/>
        <v>13.21</v>
      </c>
    </row>
    <row r="32" spans="1:57" s="204" customFormat="1" ht="16.5" thickBot="1">
      <c r="A32" s="218">
        <v>12</v>
      </c>
      <c r="B32" s="219">
        <v>7</v>
      </c>
      <c r="C32" s="19"/>
      <c r="D32" s="19"/>
      <c r="E32" s="19">
        <f t="shared" si="115"/>
        <v>0.29791666666666655</v>
      </c>
      <c r="F32" s="19">
        <f t="shared" si="114"/>
        <v>0.3159722222222221</v>
      </c>
      <c r="G32" s="19">
        <f t="shared" si="105"/>
        <v>0.33124999999999982</v>
      </c>
      <c r="H32" s="19">
        <f t="shared" si="100"/>
        <v>0.34305555555555539</v>
      </c>
      <c r="I32" s="19">
        <f t="shared" si="101"/>
        <v>0.3555555555555554</v>
      </c>
      <c r="J32" s="19">
        <f t="shared" si="102"/>
        <v>0.37361111111111095</v>
      </c>
      <c r="K32" s="19">
        <f t="shared" si="103"/>
        <v>0.38888888888888873</v>
      </c>
      <c r="L32" s="19">
        <f t="shared" si="119"/>
        <v>0.4006944444444443</v>
      </c>
      <c r="M32" s="19">
        <f t="shared" si="116"/>
        <v>0.41319444444444431</v>
      </c>
      <c r="N32" s="19">
        <f t="shared" si="117"/>
        <v>0.43124999999999986</v>
      </c>
      <c r="O32" s="19">
        <f t="shared" si="118"/>
        <v>0.44652777777777763</v>
      </c>
      <c r="P32" s="39">
        <f t="shared" si="119"/>
        <v>0.4583333333333332</v>
      </c>
      <c r="Q32" s="39">
        <f t="shared" si="116"/>
        <v>0.47083333333333321</v>
      </c>
      <c r="R32" s="39">
        <f t="shared" si="117"/>
        <v>0.48888888888888876</v>
      </c>
      <c r="S32" s="39">
        <f t="shared" si="118"/>
        <v>0.50416666666666654</v>
      </c>
      <c r="T32" s="39">
        <f t="shared" si="119"/>
        <v>0.51597222222222205</v>
      </c>
      <c r="U32" s="19">
        <f t="shared" si="116"/>
        <v>0.52847222222222201</v>
      </c>
      <c r="V32" s="19">
        <f t="shared" si="117"/>
        <v>0.54652777777777761</v>
      </c>
      <c r="W32" s="19">
        <f t="shared" si="118"/>
        <v>0.56180555555555534</v>
      </c>
      <c r="X32" s="19">
        <f t="shared" si="119"/>
        <v>0.57361111111111085</v>
      </c>
      <c r="Y32" s="19">
        <f t="shared" si="116"/>
        <v>0.58611111111111081</v>
      </c>
      <c r="Z32" s="19">
        <f t="shared" si="117"/>
        <v>0.60416666666666641</v>
      </c>
      <c r="AA32" s="19">
        <f t="shared" si="118"/>
        <v>0.61944444444444413</v>
      </c>
      <c r="AB32" s="19">
        <f t="shared" si="119"/>
        <v>0.63124999999999964</v>
      </c>
      <c r="AC32" s="19">
        <f t="shared" si="116"/>
        <v>0.6437499999999996</v>
      </c>
      <c r="AD32" s="39">
        <f t="shared" si="117"/>
        <v>0.6618055555555552</v>
      </c>
      <c r="AE32" s="39">
        <f t="shared" si="118"/>
        <v>0.67708333333333293</v>
      </c>
      <c r="AF32" s="39">
        <f t="shared" si="119"/>
        <v>0.68888888888888844</v>
      </c>
      <c r="AG32" s="39">
        <f t="shared" si="116"/>
        <v>0.7013888888888884</v>
      </c>
      <c r="AH32" s="39">
        <f t="shared" si="117"/>
        <v>0.719444444444444</v>
      </c>
      <c r="AI32" s="19">
        <f t="shared" si="118"/>
        <v>0.73472222222222172</v>
      </c>
      <c r="AJ32" s="19">
        <f t="shared" si="119"/>
        <v>0.74652777777777724</v>
      </c>
      <c r="AK32" s="19">
        <f t="shared" si="116"/>
        <v>0.75902777777777719</v>
      </c>
      <c r="AL32" s="19">
        <f t="shared" si="117"/>
        <v>0.77708333333333279</v>
      </c>
      <c r="AM32" s="19">
        <f t="shared" si="118"/>
        <v>0.79236111111111052</v>
      </c>
      <c r="AN32" s="19">
        <f t="shared" si="119"/>
        <v>0.80416666666666603</v>
      </c>
      <c r="AO32" s="38">
        <f t="shared" si="121"/>
        <v>0.81666666666666599</v>
      </c>
      <c r="AP32" s="19">
        <f t="shared" si="117"/>
        <v>0.83472222222222159</v>
      </c>
      <c r="AQ32" s="19">
        <f t="shared" si="118"/>
        <v>0.84999999999999931</v>
      </c>
      <c r="AR32" s="19">
        <f t="shared" si="119"/>
        <v>0.86180555555555483</v>
      </c>
      <c r="AS32" s="19"/>
      <c r="AT32" s="19"/>
      <c r="AU32" s="19"/>
      <c r="AV32" s="19"/>
      <c r="AW32" s="19"/>
      <c r="AX32" s="19"/>
      <c r="AY32" s="19"/>
      <c r="AZ32" s="19"/>
      <c r="BA32" s="37">
        <v>16</v>
      </c>
      <c r="BB32" s="51">
        <f>(P32-E32)+(AD32-T32)+(AR32-AH32)</f>
        <v>0.44861111111111063</v>
      </c>
      <c r="BC32" s="64">
        <f t="shared" si="112"/>
        <v>10.766666666666667</v>
      </c>
      <c r="BD32" s="56">
        <f t="shared" si="104"/>
        <v>11.146666666666668</v>
      </c>
      <c r="BE32" s="224">
        <f t="shared" si="104"/>
        <v>11.526666666666669</v>
      </c>
    </row>
    <row r="35" spans="1:7" ht="15.75">
      <c r="A35" s="204"/>
      <c r="B35" s="204" t="s">
        <v>23</v>
      </c>
      <c r="C35" s="204"/>
      <c r="D35" s="204"/>
    </row>
    <row r="36" spans="1:7" ht="15.75">
      <c r="A36" s="204" t="s">
        <v>78</v>
      </c>
      <c r="B36" s="225" t="s">
        <v>90</v>
      </c>
      <c r="C36" s="204"/>
      <c r="D36" s="204" t="s">
        <v>91</v>
      </c>
    </row>
    <row r="37" spans="1:7" ht="15.75">
      <c r="A37" s="204" t="s">
        <v>80</v>
      </c>
      <c r="B37" s="236">
        <v>0.47916666666666669</v>
      </c>
      <c r="C37" s="204"/>
      <c r="D37" s="204" t="s">
        <v>79</v>
      </c>
    </row>
    <row r="38" spans="1:7" ht="15.75">
      <c r="A38" s="204" t="s">
        <v>84</v>
      </c>
      <c r="B38" s="26" t="s">
        <v>21</v>
      </c>
      <c r="C38" s="204"/>
      <c r="D38" s="204" t="s">
        <v>92</v>
      </c>
    </row>
    <row r="39" spans="1:7" ht="15.75">
      <c r="A39" s="204"/>
      <c r="B39" s="26" t="s">
        <v>18</v>
      </c>
      <c r="C39" s="103"/>
      <c r="D39" s="204" t="s">
        <v>93</v>
      </c>
    </row>
    <row r="40" spans="1:7" ht="15.75">
      <c r="A40" s="204"/>
      <c r="B40" s="26" t="s">
        <v>19</v>
      </c>
      <c r="C40" s="248"/>
      <c r="D40" s="204" t="s">
        <v>94</v>
      </c>
      <c r="E40" s="204"/>
      <c r="F40" s="204"/>
      <c r="G40" s="204"/>
    </row>
    <row r="41" spans="1:7" ht="15.75">
      <c r="A41" s="204" t="s">
        <v>86</v>
      </c>
      <c r="B41" s="239" t="s">
        <v>15</v>
      </c>
      <c r="C41" s="204"/>
      <c r="D41" s="204" t="s">
        <v>85</v>
      </c>
      <c r="E41" s="204"/>
      <c r="F41" s="204"/>
      <c r="G41" s="204"/>
    </row>
    <row r="42" spans="1:7" ht="15.75">
      <c r="A42" s="204"/>
      <c r="B42" s="240">
        <v>3</v>
      </c>
      <c r="C42" s="204"/>
      <c r="D42" s="204" t="s">
        <v>87</v>
      </c>
      <c r="E42" s="204"/>
      <c r="F42" s="204"/>
      <c r="G42" s="204"/>
    </row>
    <row r="43" spans="1:7" ht="15.75">
      <c r="A43" s="241">
        <v>5</v>
      </c>
      <c r="B43" s="242">
        <v>0.27083333333333331</v>
      </c>
      <c r="C43" s="241"/>
      <c r="D43" s="204" t="s">
        <v>88</v>
      </c>
      <c r="E43" s="204"/>
      <c r="F43" s="204"/>
      <c r="G43" s="204"/>
    </row>
    <row r="44" spans="1:7" ht="15.75">
      <c r="E44" s="204"/>
      <c r="F44" s="204"/>
      <c r="G44" s="204"/>
    </row>
    <row r="45" spans="1:7" ht="15.75">
      <c r="E45" s="204"/>
      <c r="F45" s="204"/>
      <c r="G45" s="204"/>
    </row>
    <row r="46" spans="1:7" ht="15.75">
      <c r="E46" s="204"/>
      <c r="F46" s="204"/>
      <c r="G46" s="204"/>
    </row>
    <row r="47" spans="1:7" ht="15.75">
      <c r="E47" s="204"/>
      <c r="F47" s="204"/>
      <c r="G47" s="204"/>
    </row>
    <row r="48" spans="1:7" ht="15.75">
      <c r="E48" s="204"/>
      <c r="F48" s="204"/>
      <c r="G48" s="204"/>
    </row>
  </sheetData>
  <mergeCells count="12">
    <mergeCell ref="BE19:BE20"/>
    <mergeCell ref="A3:A4"/>
    <mergeCell ref="B3:B4"/>
    <mergeCell ref="C3:AZ3"/>
    <mergeCell ref="BA3:BA4"/>
    <mergeCell ref="BB3:BC3"/>
    <mergeCell ref="BD3:BD4"/>
    <mergeCell ref="A19:A20"/>
    <mergeCell ref="B19:B20"/>
    <mergeCell ref="C19:AZ19"/>
    <mergeCell ref="BB19:BB20"/>
    <mergeCell ref="BC19:BD19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M21"/>
  <sheetViews>
    <sheetView zoomScale="80" zoomScaleNormal="80" workbookViewId="0">
      <selection activeCell="A12" sqref="A12:F19"/>
    </sheetView>
  </sheetViews>
  <sheetFormatPr defaultRowHeight="15"/>
  <cols>
    <col min="3" max="61" width="6.7109375" customWidth="1"/>
  </cols>
  <sheetData>
    <row r="1" spans="1:65" s="204" customFormat="1" ht="15.75">
      <c r="K1" s="205"/>
      <c r="L1" s="205"/>
      <c r="M1" s="205"/>
      <c r="N1" s="203" t="s">
        <v>24</v>
      </c>
      <c r="O1" s="249"/>
      <c r="P1" s="203"/>
      <c r="Q1" s="203"/>
      <c r="R1" s="203"/>
      <c r="S1" s="203"/>
      <c r="T1" s="203"/>
      <c r="U1" s="203"/>
      <c r="V1" s="206" t="s">
        <v>95</v>
      </c>
      <c r="W1" s="206"/>
      <c r="X1" s="206"/>
      <c r="Y1" s="206"/>
      <c r="Z1" s="203"/>
      <c r="AA1" s="203"/>
      <c r="AB1" s="249"/>
      <c r="AC1" s="203" t="s">
        <v>22</v>
      </c>
      <c r="AD1" s="203"/>
      <c r="AE1" s="249"/>
      <c r="AF1" s="249"/>
      <c r="AG1" s="124" t="s">
        <v>61</v>
      </c>
      <c r="AH1" s="179"/>
      <c r="AI1" s="202" t="s">
        <v>96</v>
      </c>
      <c r="AJ1" s="179"/>
      <c r="AK1" s="179"/>
      <c r="AL1" s="179"/>
      <c r="AM1" s="179"/>
      <c r="AN1" s="179"/>
      <c r="AO1" s="179"/>
    </row>
    <row r="2" spans="1:65" s="204" customFormat="1" ht="16.5" thickBot="1">
      <c r="S2" s="204" t="s">
        <v>27</v>
      </c>
      <c r="Y2" s="204" t="s">
        <v>26</v>
      </c>
    </row>
    <row r="3" spans="1:65" s="204" customFormat="1" ht="15" customHeight="1">
      <c r="A3" s="292" t="s">
        <v>0</v>
      </c>
      <c r="B3" s="303" t="s">
        <v>2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5" t="s">
        <v>5</v>
      </c>
      <c r="BK3" s="297" t="s">
        <v>6</v>
      </c>
      <c r="BL3" s="305"/>
      <c r="BM3" s="301" t="s">
        <v>7</v>
      </c>
    </row>
    <row r="4" spans="1:65" s="204" customFormat="1" ht="15.75">
      <c r="A4" s="293"/>
      <c r="B4" s="304"/>
      <c r="C4" s="250" t="s">
        <v>1</v>
      </c>
      <c r="D4" s="237" t="s">
        <v>18</v>
      </c>
      <c r="E4" s="251" t="s">
        <v>1</v>
      </c>
      <c r="F4" s="252" t="s">
        <v>25</v>
      </c>
      <c r="G4" s="250" t="s">
        <v>1</v>
      </c>
      <c r="H4" s="237" t="s">
        <v>18</v>
      </c>
      <c r="I4" s="251" t="s">
        <v>1</v>
      </c>
      <c r="J4" s="253" t="s">
        <v>25</v>
      </c>
      <c r="K4" s="250" t="s">
        <v>1</v>
      </c>
      <c r="L4" s="237" t="s">
        <v>18</v>
      </c>
      <c r="M4" s="254" t="s">
        <v>1</v>
      </c>
      <c r="N4" s="252" t="s">
        <v>25</v>
      </c>
      <c r="O4" s="250" t="s">
        <v>1</v>
      </c>
      <c r="P4" s="237" t="s">
        <v>18</v>
      </c>
      <c r="Q4" s="251" t="s">
        <v>1</v>
      </c>
      <c r="R4" s="252" t="s">
        <v>25</v>
      </c>
      <c r="S4" s="250" t="s">
        <v>1</v>
      </c>
      <c r="T4" s="237" t="s">
        <v>18</v>
      </c>
      <c r="U4" s="251" t="s">
        <v>1</v>
      </c>
      <c r="V4" s="252" t="s">
        <v>25</v>
      </c>
      <c r="W4" s="250" t="s">
        <v>1</v>
      </c>
      <c r="X4" s="237" t="s">
        <v>18</v>
      </c>
      <c r="Y4" s="251" t="s">
        <v>1</v>
      </c>
      <c r="Z4" s="252" t="s">
        <v>25</v>
      </c>
      <c r="AA4" s="250" t="s">
        <v>1</v>
      </c>
      <c r="AB4" s="255" t="s">
        <v>18</v>
      </c>
      <c r="AC4" s="254" t="s">
        <v>1</v>
      </c>
      <c r="AD4" s="252" t="s">
        <v>25</v>
      </c>
      <c r="AE4" s="250" t="s">
        <v>1</v>
      </c>
      <c r="AF4" s="237" t="s">
        <v>18</v>
      </c>
      <c r="AG4" s="251" t="s">
        <v>1</v>
      </c>
      <c r="AH4" s="252" t="s">
        <v>25</v>
      </c>
      <c r="AI4" s="250" t="s">
        <v>1</v>
      </c>
      <c r="AJ4" s="237" t="s">
        <v>18</v>
      </c>
      <c r="AK4" s="251" t="s">
        <v>1</v>
      </c>
      <c r="AL4" s="252" t="s">
        <v>25</v>
      </c>
      <c r="AM4" s="250" t="s">
        <v>1</v>
      </c>
      <c r="AN4" s="237" t="s">
        <v>18</v>
      </c>
      <c r="AO4" s="251" t="s">
        <v>1</v>
      </c>
      <c r="AP4" s="252" t="s">
        <v>25</v>
      </c>
      <c r="AQ4" s="250" t="s">
        <v>1</v>
      </c>
      <c r="AR4" s="237" t="s">
        <v>18</v>
      </c>
      <c r="AS4" s="251" t="s">
        <v>1</v>
      </c>
      <c r="AT4" s="252" t="s">
        <v>25</v>
      </c>
      <c r="AU4" s="250" t="s">
        <v>1</v>
      </c>
      <c r="AV4" s="237" t="s">
        <v>18</v>
      </c>
      <c r="AW4" s="251" t="s">
        <v>1</v>
      </c>
      <c r="AX4" s="252" t="s">
        <v>25</v>
      </c>
      <c r="AY4" s="250" t="s">
        <v>1</v>
      </c>
      <c r="AZ4" s="237" t="s">
        <v>18</v>
      </c>
      <c r="BA4" s="251" t="s">
        <v>1</v>
      </c>
      <c r="BB4" s="252" t="s">
        <v>25</v>
      </c>
      <c r="BC4" s="250" t="s">
        <v>1</v>
      </c>
      <c r="BD4" s="237" t="s">
        <v>18</v>
      </c>
      <c r="BE4" s="251" t="s">
        <v>1</v>
      </c>
      <c r="BF4" s="253" t="s">
        <v>25</v>
      </c>
      <c r="BG4" s="250" t="s">
        <v>1</v>
      </c>
      <c r="BH4" s="237" t="s">
        <v>18</v>
      </c>
      <c r="BI4" s="251" t="s">
        <v>1</v>
      </c>
      <c r="BJ4" s="296"/>
      <c r="BK4" s="246"/>
      <c r="BL4" s="247"/>
      <c r="BM4" s="302"/>
    </row>
    <row r="5" spans="1:65" s="229" customFormat="1" ht="15.75">
      <c r="A5" s="256">
        <v>1</v>
      </c>
      <c r="B5" s="25">
        <v>14</v>
      </c>
      <c r="C5" s="105"/>
      <c r="D5" s="9"/>
      <c r="E5" s="33"/>
      <c r="F5" s="9"/>
      <c r="G5" s="32"/>
      <c r="H5" s="9">
        <f>D9+14/1440</f>
        <v>0.28333333333333333</v>
      </c>
      <c r="I5" s="9">
        <f>H5+16/1440</f>
        <v>0.29444444444444445</v>
      </c>
      <c r="J5" s="9">
        <f>I5+16/1440</f>
        <v>0.30555555555555558</v>
      </c>
      <c r="K5" s="9">
        <f>J5+20/1440</f>
        <v>0.31944444444444448</v>
      </c>
      <c r="L5" s="9">
        <f>K5+17/1440</f>
        <v>0.33125000000000004</v>
      </c>
      <c r="M5" s="9">
        <f>L5+17/1440</f>
        <v>0.34305555555555561</v>
      </c>
      <c r="N5" s="9">
        <f t="shared" ref="N5:N9" si="0">M5+16/1440</f>
        <v>0.35416666666666674</v>
      </c>
      <c r="O5" s="9">
        <f t="shared" ref="O5:AA9" si="1">N5+20/1440</f>
        <v>0.36805555555555564</v>
      </c>
      <c r="P5" s="9">
        <f t="shared" ref="P5:Q9" si="2">O5+17/1440</f>
        <v>0.3798611111111112</v>
      </c>
      <c r="Q5" s="10">
        <f t="shared" si="2"/>
        <v>0.39166666666666677</v>
      </c>
      <c r="R5" s="10">
        <f t="shared" ref="R5:R9" si="3">Q5+16/1440</f>
        <v>0.4027777777777779</v>
      </c>
      <c r="S5" s="10">
        <f t="shared" ref="S5" si="4">R5+20/1440</f>
        <v>0.4166666666666668</v>
      </c>
      <c r="T5" s="10">
        <f t="shared" ref="T5:U9" si="5">S5+17/1440</f>
        <v>0.42847222222222237</v>
      </c>
      <c r="U5" s="10">
        <f t="shared" si="5"/>
        <v>0.44027777777777793</v>
      </c>
      <c r="V5" s="20">
        <f t="shared" ref="V5:V9" si="6">U5+16/1440</f>
        <v>0.45138888888888906</v>
      </c>
      <c r="W5" s="20">
        <f t="shared" ref="W5" si="7">V5+20/1440</f>
        <v>0.46527777777777796</v>
      </c>
      <c r="X5" s="20">
        <f t="shared" ref="X5:Y9" si="8">W5+17/1440</f>
        <v>0.47708333333333353</v>
      </c>
      <c r="Y5" s="20">
        <f t="shared" si="8"/>
        <v>0.48888888888888909</v>
      </c>
      <c r="Z5" s="20">
        <f t="shared" ref="Z5:Z9" si="9">Y5+16/1440</f>
        <v>0.50000000000000022</v>
      </c>
      <c r="AA5" s="9">
        <f t="shared" ref="AA5" si="10">Z5+20/1440</f>
        <v>0.51388888888888906</v>
      </c>
      <c r="AB5" s="9">
        <f t="shared" ref="AB5:AC9" si="11">AA5+17/1440</f>
        <v>0.52569444444444458</v>
      </c>
      <c r="AC5" s="9">
        <f t="shared" si="11"/>
        <v>0.53750000000000009</v>
      </c>
      <c r="AD5" s="9">
        <f t="shared" ref="AD5:AD9" si="12">AC5+16/1440</f>
        <v>0.54861111111111116</v>
      </c>
      <c r="AE5" s="9">
        <f t="shared" ref="AE5:AQ9" si="13">AD5+20/1440</f>
        <v>0.5625</v>
      </c>
      <c r="AF5" s="9">
        <f t="shared" ref="AF5:AG9" si="14">AE5+17/1440</f>
        <v>0.57430555555555551</v>
      </c>
      <c r="AG5" s="9">
        <f t="shared" si="14"/>
        <v>0.58611111111111103</v>
      </c>
      <c r="AH5" s="9">
        <f t="shared" ref="AH5:AH9" si="15">AG5+16/1440</f>
        <v>0.5972222222222221</v>
      </c>
      <c r="AI5" s="10">
        <f t="shared" ref="AI5" si="16">AH5+20/1440</f>
        <v>0.61111111111111094</v>
      </c>
      <c r="AJ5" s="10">
        <f t="shared" ref="AJ5:AK9" si="17">AI5+17/1440</f>
        <v>0.62291666666666645</v>
      </c>
      <c r="AK5" s="10">
        <f t="shared" si="17"/>
        <v>0.63472222222222197</v>
      </c>
      <c r="AL5" s="10">
        <f t="shared" ref="AL5:AL9" si="18">AK5+16/1440</f>
        <v>0.64583333333333304</v>
      </c>
      <c r="AM5" s="10">
        <f t="shared" ref="AM5" si="19">AL5+20/1440</f>
        <v>0.65972222222222188</v>
      </c>
      <c r="AN5" s="10">
        <f t="shared" ref="AN5:AO9" si="20">AM5+17/1440</f>
        <v>0.67152777777777739</v>
      </c>
      <c r="AO5" s="10">
        <f t="shared" si="20"/>
        <v>0.6833333333333329</v>
      </c>
      <c r="AP5" s="20">
        <f t="shared" ref="AP5:AP9" si="21">AO5+16/1440</f>
        <v>0.69444444444444398</v>
      </c>
      <c r="AQ5" s="20">
        <f t="shared" ref="AQ5" si="22">AP5+20/1440</f>
        <v>0.70833333333333282</v>
      </c>
      <c r="AR5" s="20">
        <f t="shared" ref="AR5:AS9" si="23">AQ5+17/1440</f>
        <v>0.72013888888888833</v>
      </c>
      <c r="AS5" s="20">
        <f t="shared" si="23"/>
        <v>0.73194444444444384</v>
      </c>
      <c r="AT5" s="20">
        <f t="shared" ref="AT5:AT9" si="24">AS5+16/1440</f>
        <v>0.74305555555555491</v>
      </c>
      <c r="AU5" s="10">
        <f t="shared" ref="AU5:AU9" si="25">AT5+20/1440</f>
        <v>0.75694444444444375</v>
      </c>
      <c r="AV5" s="9">
        <f t="shared" ref="AV5:AW9" si="26">AU5+17/1440</f>
        <v>0.76874999999999927</v>
      </c>
      <c r="AW5" s="9">
        <f t="shared" si="26"/>
        <v>0.78055555555555478</v>
      </c>
      <c r="AX5" s="9">
        <f t="shared" ref="AX5:AX9" si="27">AW5+16/1440</f>
        <v>0.79166666666666585</v>
      </c>
      <c r="AY5" s="9">
        <f t="shared" ref="AY5:AY9" si="28">AX5+20/1440</f>
        <v>0.80555555555555469</v>
      </c>
      <c r="AZ5" s="10">
        <f t="shared" ref="AZ5:BA9" si="29">AY5+17/1440</f>
        <v>0.81736111111111021</v>
      </c>
      <c r="BA5" s="10">
        <f t="shared" si="29"/>
        <v>0.82916666666666572</v>
      </c>
      <c r="BB5" s="123">
        <f t="shared" ref="BB5:BB7" si="30">BA5+16/1440</f>
        <v>0.84027777777777679</v>
      </c>
      <c r="BC5" s="123">
        <f t="shared" ref="BC5:BC7" si="31">BB5+20/1440</f>
        <v>0.85416666666666563</v>
      </c>
      <c r="BD5" s="123">
        <f t="shared" ref="BD5:BE7" si="32">BC5+17/1440</f>
        <v>0.86597222222222114</v>
      </c>
      <c r="BE5" s="125"/>
      <c r="BF5" s="9"/>
      <c r="BG5" s="9"/>
      <c r="BH5" s="9"/>
      <c r="BI5" s="9"/>
      <c r="BJ5" s="66">
        <v>20</v>
      </c>
      <c r="BK5" s="73">
        <f>(V5-H5)+(AP5-Z5)+(BD5-AT5)</f>
        <v>0.48541666666666572</v>
      </c>
      <c r="BL5" s="74">
        <f>HOUR(BK5)+MINUTE(BK5)/60</f>
        <v>11.65</v>
      </c>
      <c r="BM5" s="29">
        <f>BL5+0.38</f>
        <v>12.030000000000001</v>
      </c>
    </row>
    <row r="6" spans="1:65" s="229" customFormat="1" ht="15.75">
      <c r="A6" s="216" t="s">
        <v>16</v>
      </c>
      <c r="B6" s="25">
        <v>14</v>
      </c>
      <c r="C6" s="105"/>
      <c r="D6" s="9"/>
      <c r="E6" s="70"/>
      <c r="F6" s="9"/>
      <c r="G6" s="9">
        <f>H6-17/1440</f>
        <v>0.28125</v>
      </c>
      <c r="H6" s="9">
        <f>H5+14/1440</f>
        <v>0.29305555555555557</v>
      </c>
      <c r="I6" s="9">
        <f t="shared" ref="I6:J9" si="33">H6+16/1440</f>
        <v>0.3041666666666667</v>
      </c>
      <c r="J6" s="9">
        <f t="shared" si="33"/>
        <v>0.31527777777777782</v>
      </c>
      <c r="K6" s="9">
        <f t="shared" ref="K6:K9" si="34">J6+20/1440</f>
        <v>0.32916666666666672</v>
      </c>
      <c r="L6" s="9">
        <f t="shared" ref="L6:M9" si="35">K6+17/1440</f>
        <v>0.34097222222222229</v>
      </c>
      <c r="M6" s="9">
        <f t="shared" si="35"/>
        <v>0.35277777777777786</v>
      </c>
      <c r="N6" s="9">
        <f t="shared" si="0"/>
        <v>0.36388888888888898</v>
      </c>
      <c r="O6" s="20">
        <f t="shared" si="1"/>
        <v>0.37777777777777788</v>
      </c>
      <c r="P6" s="20">
        <f t="shared" si="2"/>
        <v>0.38958333333333345</v>
      </c>
      <c r="Q6" s="79">
        <f t="shared" si="2"/>
        <v>0.40138888888888902</v>
      </c>
      <c r="R6" s="79">
        <f t="shared" si="3"/>
        <v>0.41250000000000014</v>
      </c>
      <c r="S6" s="79">
        <f t="shared" si="1"/>
        <v>0.42638888888888904</v>
      </c>
      <c r="T6" s="28">
        <f t="shared" si="5"/>
        <v>0.43819444444444461</v>
      </c>
      <c r="U6" s="28">
        <f t="shared" si="5"/>
        <v>0.45000000000000018</v>
      </c>
      <c r="V6" s="9">
        <f t="shared" si="6"/>
        <v>0.4611111111111113</v>
      </c>
      <c r="W6" s="9">
        <f t="shared" si="1"/>
        <v>0.4750000000000002</v>
      </c>
      <c r="X6" s="9">
        <f t="shared" si="8"/>
        <v>0.48680555555555577</v>
      </c>
      <c r="Y6" s="9">
        <f t="shared" si="8"/>
        <v>0.49861111111111134</v>
      </c>
      <c r="Z6" s="9">
        <f t="shared" si="9"/>
        <v>0.50972222222222241</v>
      </c>
      <c r="AA6" s="9">
        <f t="shared" si="1"/>
        <v>0.52361111111111125</v>
      </c>
      <c r="AB6" s="9">
        <f t="shared" si="11"/>
        <v>0.53541666666666676</v>
      </c>
      <c r="AC6" s="9">
        <f t="shared" si="11"/>
        <v>0.54722222222222228</v>
      </c>
      <c r="AD6" s="9">
        <f t="shared" si="12"/>
        <v>0.55833333333333335</v>
      </c>
      <c r="AE6" s="9">
        <f t="shared" si="13"/>
        <v>0.57222222222222219</v>
      </c>
      <c r="AF6" s="9">
        <f t="shared" si="14"/>
        <v>0.5840277777777777</v>
      </c>
      <c r="AG6" s="10">
        <f t="shared" si="14"/>
        <v>0.59583333333333321</v>
      </c>
      <c r="AH6" s="9">
        <f t="shared" si="15"/>
        <v>0.60694444444444429</v>
      </c>
      <c r="AI6" s="9">
        <f t="shared" si="13"/>
        <v>0.62083333333333313</v>
      </c>
      <c r="AJ6" s="9">
        <f t="shared" si="17"/>
        <v>0.63263888888888864</v>
      </c>
      <c r="AK6" s="9">
        <f t="shared" si="17"/>
        <v>0.64444444444444415</v>
      </c>
      <c r="AL6" s="9">
        <f t="shared" si="18"/>
        <v>0.65555555555555522</v>
      </c>
      <c r="AM6" s="9">
        <f t="shared" si="13"/>
        <v>0.66944444444444406</v>
      </c>
      <c r="AN6" s="9">
        <f t="shared" si="20"/>
        <v>0.68124999999999958</v>
      </c>
      <c r="AO6" s="9">
        <f t="shared" si="20"/>
        <v>0.69305555555555509</v>
      </c>
      <c r="AP6" s="9">
        <f t="shared" si="21"/>
        <v>0.70416666666666616</v>
      </c>
      <c r="AQ6" s="9">
        <f t="shared" si="13"/>
        <v>0.718055555555555</v>
      </c>
      <c r="AR6" s="9">
        <f t="shared" si="23"/>
        <v>0.72986111111111052</v>
      </c>
      <c r="AS6" s="9">
        <f t="shared" si="23"/>
        <v>0.74166666666666603</v>
      </c>
      <c r="AT6" s="9">
        <f t="shared" si="24"/>
        <v>0.7527777777777771</v>
      </c>
      <c r="AU6" s="20">
        <f t="shared" si="25"/>
        <v>0.76666666666666594</v>
      </c>
      <c r="AV6" s="20">
        <f t="shared" si="26"/>
        <v>0.77847222222222145</v>
      </c>
      <c r="AW6" s="20">
        <f t="shared" si="26"/>
        <v>0.79027777777777697</v>
      </c>
      <c r="AX6" s="20">
        <f t="shared" si="27"/>
        <v>0.80138888888888804</v>
      </c>
      <c r="AY6" s="20">
        <f t="shared" si="28"/>
        <v>0.81527777777777688</v>
      </c>
      <c r="AZ6" s="9">
        <f t="shared" si="29"/>
        <v>0.82708333333333239</v>
      </c>
      <c r="BA6" s="9">
        <f t="shared" si="29"/>
        <v>0.83888888888888791</v>
      </c>
      <c r="BB6" s="9">
        <f t="shared" si="30"/>
        <v>0.84999999999999898</v>
      </c>
      <c r="BC6" s="9">
        <f t="shared" si="31"/>
        <v>0.86388888888888782</v>
      </c>
      <c r="BD6" s="9">
        <f t="shared" si="32"/>
        <v>0.87569444444444333</v>
      </c>
      <c r="BE6" s="9">
        <f t="shared" si="32"/>
        <v>0.88749999999999885</v>
      </c>
      <c r="BF6" s="9">
        <f t="shared" ref="BF6" si="36">BE6+16/1440</f>
        <v>0.89861111111110992</v>
      </c>
      <c r="BG6" s="9">
        <f t="shared" ref="BG6" si="37">BF6+20/1440</f>
        <v>0.91249999999999876</v>
      </c>
      <c r="BH6" s="9">
        <f t="shared" ref="BH6:BI6" si="38">BG6+17/1440</f>
        <v>0.92430555555555427</v>
      </c>
      <c r="BI6" s="9">
        <f t="shared" si="38"/>
        <v>0.93611111111110978</v>
      </c>
      <c r="BJ6" s="257">
        <v>22.5</v>
      </c>
      <c r="BK6" s="73">
        <f>(O6-G6)+(AU6-S6)+(BI6-AY6)</f>
        <v>0.55763888888888768</v>
      </c>
      <c r="BL6" s="74">
        <f t="shared" ref="BL6:BL9" si="39">HOUR(BK6)+MINUTE(BK6)/60</f>
        <v>13.383333333333333</v>
      </c>
      <c r="BM6" s="29">
        <f t="shared" ref="BM6:BM9" si="40">BL6+0.38</f>
        <v>13.763333333333334</v>
      </c>
    </row>
    <row r="7" spans="1:65" s="229" customFormat="1" ht="15.75">
      <c r="A7" s="256">
        <v>3</v>
      </c>
      <c r="B7" s="25">
        <v>14</v>
      </c>
      <c r="C7" s="105"/>
      <c r="D7" s="9"/>
      <c r="E7" s="57"/>
      <c r="F7" s="9"/>
      <c r="G7" s="9"/>
      <c r="H7" s="9">
        <f t="shared" ref="G7:H9" si="41">H6+14/1440</f>
        <v>0.30277777777777781</v>
      </c>
      <c r="I7" s="9">
        <f t="shared" si="33"/>
        <v>0.31388888888888894</v>
      </c>
      <c r="J7" s="9">
        <f t="shared" si="33"/>
        <v>0.32500000000000007</v>
      </c>
      <c r="K7" s="9">
        <f t="shared" si="34"/>
        <v>0.33888888888888896</v>
      </c>
      <c r="L7" s="9">
        <f t="shared" si="35"/>
        <v>0.35069444444444453</v>
      </c>
      <c r="M7" s="9">
        <f t="shared" si="35"/>
        <v>0.3625000000000001</v>
      </c>
      <c r="N7" s="9">
        <f t="shared" si="0"/>
        <v>0.37361111111111123</v>
      </c>
      <c r="O7" s="9">
        <f t="shared" si="1"/>
        <v>0.38750000000000012</v>
      </c>
      <c r="P7" s="9">
        <f t="shared" si="2"/>
        <v>0.39930555555555569</v>
      </c>
      <c r="Q7" s="9">
        <f t="shared" si="2"/>
        <v>0.41111111111111126</v>
      </c>
      <c r="R7" s="9">
        <f t="shared" si="3"/>
        <v>0.42222222222222239</v>
      </c>
      <c r="S7" s="9">
        <f t="shared" si="1"/>
        <v>0.43611111111111128</v>
      </c>
      <c r="T7" s="9">
        <f t="shared" si="5"/>
        <v>0.44791666666666685</v>
      </c>
      <c r="U7" s="10">
        <f t="shared" si="5"/>
        <v>0.45972222222222242</v>
      </c>
      <c r="V7" s="20">
        <f t="shared" si="6"/>
        <v>0.47083333333333355</v>
      </c>
      <c r="W7" s="20">
        <f t="shared" si="1"/>
        <v>0.48472222222222244</v>
      </c>
      <c r="X7" s="20">
        <f t="shared" si="8"/>
        <v>0.49652777777777801</v>
      </c>
      <c r="Y7" s="20">
        <f t="shared" si="8"/>
        <v>0.50833333333333353</v>
      </c>
      <c r="Z7" s="20">
        <f t="shared" si="9"/>
        <v>0.5194444444444446</v>
      </c>
      <c r="AA7" s="9">
        <f t="shared" si="1"/>
        <v>0.53333333333333344</v>
      </c>
      <c r="AB7" s="9">
        <f t="shared" si="11"/>
        <v>0.54513888888888895</v>
      </c>
      <c r="AC7" s="9">
        <f t="shared" si="11"/>
        <v>0.55694444444444446</v>
      </c>
      <c r="AD7" s="9">
        <f t="shared" si="12"/>
        <v>0.56805555555555554</v>
      </c>
      <c r="AE7" s="9">
        <f t="shared" si="13"/>
        <v>0.58194444444444438</v>
      </c>
      <c r="AF7" s="9">
        <f t="shared" si="14"/>
        <v>0.59374999999999989</v>
      </c>
      <c r="AG7" s="9">
        <f t="shared" si="14"/>
        <v>0.6055555555555554</v>
      </c>
      <c r="AH7" s="9">
        <f t="shared" si="15"/>
        <v>0.61666666666666647</v>
      </c>
      <c r="AI7" s="9">
        <f t="shared" si="13"/>
        <v>0.63055555555555531</v>
      </c>
      <c r="AJ7" s="9">
        <f t="shared" si="17"/>
        <v>0.64236111111111083</v>
      </c>
      <c r="AK7" s="9">
        <f t="shared" si="17"/>
        <v>0.65416666666666634</v>
      </c>
      <c r="AL7" s="10">
        <f t="shared" si="18"/>
        <v>0.66527777777777741</v>
      </c>
      <c r="AM7" s="10">
        <f t="shared" si="13"/>
        <v>0.67916666666666625</v>
      </c>
      <c r="AN7" s="10">
        <f t="shared" si="20"/>
        <v>0.69097222222222177</v>
      </c>
      <c r="AO7" s="10">
        <f t="shared" si="20"/>
        <v>0.70277777777777728</v>
      </c>
      <c r="AP7" s="20">
        <f t="shared" si="21"/>
        <v>0.71388888888888835</v>
      </c>
      <c r="AQ7" s="20">
        <f t="shared" si="13"/>
        <v>0.72777777777777719</v>
      </c>
      <c r="AR7" s="20">
        <f t="shared" si="23"/>
        <v>0.7395833333333327</v>
      </c>
      <c r="AS7" s="20">
        <f t="shared" si="23"/>
        <v>0.75138888888888822</v>
      </c>
      <c r="AT7" s="20">
        <f t="shared" si="24"/>
        <v>0.76249999999999929</v>
      </c>
      <c r="AU7" s="10">
        <f t="shared" si="25"/>
        <v>0.77638888888888813</v>
      </c>
      <c r="AV7" s="9">
        <f t="shared" si="26"/>
        <v>0.78819444444444364</v>
      </c>
      <c r="AW7" s="9">
        <f t="shared" si="26"/>
        <v>0.79999999999999916</v>
      </c>
      <c r="AX7" s="9">
        <f t="shared" si="27"/>
        <v>0.81111111111111023</v>
      </c>
      <c r="AY7" s="9">
        <f t="shared" si="28"/>
        <v>0.82499999999999907</v>
      </c>
      <c r="AZ7" s="9">
        <f t="shared" si="29"/>
        <v>0.83680555555555458</v>
      </c>
      <c r="BA7" s="9">
        <f t="shared" si="29"/>
        <v>0.84861111111111009</v>
      </c>
      <c r="BB7" s="9">
        <f t="shared" si="30"/>
        <v>0.85972222222222117</v>
      </c>
      <c r="BC7" s="9">
        <f t="shared" si="31"/>
        <v>0.87361111111111001</v>
      </c>
      <c r="BD7" s="9">
        <f t="shared" si="32"/>
        <v>0.88541666666666552</v>
      </c>
      <c r="BE7" s="9"/>
      <c r="BF7" s="9"/>
      <c r="BG7" s="9"/>
      <c r="BH7" s="9"/>
      <c r="BI7" s="9"/>
      <c r="BJ7" s="66">
        <v>20</v>
      </c>
      <c r="BK7" s="73">
        <f>(V7-H7)+(AP7-Z7)+(BD7-AT7)</f>
        <v>0.48541666666666572</v>
      </c>
      <c r="BL7" s="74">
        <f t="shared" si="39"/>
        <v>11.65</v>
      </c>
      <c r="BM7" s="29">
        <f t="shared" si="40"/>
        <v>12.030000000000001</v>
      </c>
    </row>
    <row r="8" spans="1:65" s="229" customFormat="1" ht="15.75">
      <c r="A8" s="256">
        <v>4</v>
      </c>
      <c r="B8" s="25">
        <v>14</v>
      </c>
      <c r="C8" s="105"/>
      <c r="D8" s="9"/>
      <c r="E8" s="9"/>
      <c r="F8" s="9">
        <f>G8-20/1440</f>
        <v>0.28680555555555559</v>
      </c>
      <c r="G8" s="9">
        <f>H8-17/1440</f>
        <v>0.30069444444444449</v>
      </c>
      <c r="H8" s="9">
        <f t="shared" si="41"/>
        <v>0.31250000000000006</v>
      </c>
      <c r="I8" s="9">
        <f t="shared" si="33"/>
        <v>0.32361111111111118</v>
      </c>
      <c r="J8" s="9">
        <f t="shared" si="33"/>
        <v>0.33472222222222231</v>
      </c>
      <c r="K8" s="9">
        <f t="shared" si="34"/>
        <v>0.3486111111111112</v>
      </c>
      <c r="L8" s="9">
        <f t="shared" si="35"/>
        <v>0.36041666666666677</v>
      </c>
      <c r="M8" s="9">
        <f t="shared" si="35"/>
        <v>0.37222222222222234</v>
      </c>
      <c r="N8" s="9">
        <f t="shared" si="0"/>
        <v>0.38333333333333347</v>
      </c>
      <c r="O8" s="9">
        <f t="shared" si="1"/>
        <v>0.39722222222222237</v>
      </c>
      <c r="P8" s="9">
        <f t="shared" si="2"/>
        <v>0.40902777777777793</v>
      </c>
      <c r="Q8" s="9">
        <f t="shared" si="2"/>
        <v>0.4208333333333335</v>
      </c>
      <c r="R8" s="20">
        <f t="shared" si="3"/>
        <v>0.43194444444444463</v>
      </c>
      <c r="S8" s="20">
        <f t="shared" si="1"/>
        <v>0.44583333333333353</v>
      </c>
      <c r="T8" s="20">
        <f t="shared" si="5"/>
        <v>0.45763888888888909</v>
      </c>
      <c r="U8" s="20">
        <f t="shared" si="5"/>
        <v>0.46944444444444466</v>
      </c>
      <c r="V8" s="20">
        <f t="shared" si="6"/>
        <v>0.48055555555555579</v>
      </c>
      <c r="W8" s="9">
        <f t="shared" si="1"/>
        <v>0.49444444444444469</v>
      </c>
      <c r="X8" s="9">
        <f t="shared" si="8"/>
        <v>0.5062500000000002</v>
      </c>
      <c r="Y8" s="10">
        <f t="shared" si="8"/>
        <v>0.51805555555555571</v>
      </c>
      <c r="Z8" s="10">
        <f t="shared" si="9"/>
        <v>0.52916666666666679</v>
      </c>
      <c r="AA8" s="10">
        <f t="shared" si="1"/>
        <v>0.54305555555555562</v>
      </c>
      <c r="AB8" s="10">
        <f t="shared" si="11"/>
        <v>0.55486111111111114</v>
      </c>
      <c r="AC8" s="10">
        <f t="shared" si="11"/>
        <v>0.56666666666666665</v>
      </c>
      <c r="AD8" s="9">
        <f t="shared" si="12"/>
        <v>0.57777777777777772</v>
      </c>
      <c r="AE8" s="9">
        <f t="shared" si="13"/>
        <v>0.59166666666666656</v>
      </c>
      <c r="AF8" s="9">
        <f t="shared" si="14"/>
        <v>0.60347222222222208</v>
      </c>
      <c r="AG8" s="9">
        <f t="shared" si="14"/>
        <v>0.61527777777777759</v>
      </c>
      <c r="AH8" s="9">
        <f t="shared" si="15"/>
        <v>0.62638888888888866</v>
      </c>
      <c r="AI8" s="9">
        <f t="shared" si="13"/>
        <v>0.6402777777777775</v>
      </c>
      <c r="AJ8" s="9">
        <f t="shared" si="17"/>
        <v>0.65208333333333302</v>
      </c>
      <c r="AK8" s="9">
        <f t="shared" si="17"/>
        <v>0.66388888888888853</v>
      </c>
      <c r="AL8" s="20">
        <f t="shared" si="18"/>
        <v>0.6749999999999996</v>
      </c>
      <c r="AM8" s="20">
        <f t="shared" si="13"/>
        <v>0.68888888888888844</v>
      </c>
      <c r="AN8" s="20">
        <f t="shared" si="20"/>
        <v>0.70069444444444395</v>
      </c>
      <c r="AO8" s="20">
        <f t="shared" si="20"/>
        <v>0.71249999999999947</v>
      </c>
      <c r="AP8" s="20">
        <f t="shared" si="21"/>
        <v>0.72361111111111054</v>
      </c>
      <c r="AQ8" s="10">
        <f t="shared" si="13"/>
        <v>0.73749999999999938</v>
      </c>
      <c r="AR8" s="10">
        <f t="shared" si="23"/>
        <v>0.74930555555555489</v>
      </c>
      <c r="AS8" s="10">
        <f t="shared" si="23"/>
        <v>0.76111111111111041</v>
      </c>
      <c r="AT8" s="10">
        <f t="shared" si="24"/>
        <v>0.77222222222222148</v>
      </c>
      <c r="AU8" s="10">
        <f t="shared" si="25"/>
        <v>0.78611111111111032</v>
      </c>
      <c r="AV8" s="9">
        <f t="shared" si="26"/>
        <v>0.79791666666666583</v>
      </c>
      <c r="AW8" s="9">
        <f t="shared" si="26"/>
        <v>0.80972222222222134</v>
      </c>
      <c r="AX8" s="9">
        <f t="shared" si="27"/>
        <v>0.82083333333333242</v>
      </c>
      <c r="AY8" s="9">
        <f t="shared" si="28"/>
        <v>0.83472222222222126</v>
      </c>
      <c r="AZ8" s="9">
        <f t="shared" si="29"/>
        <v>0.84652777777777677</v>
      </c>
      <c r="BA8" s="9"/>
      <c r="BB8" s="9"/>
      <c r="BC8" s="9"/>
      <c r="BD8" s="9"/>
      <c r="BE8" s="9"/>
      <c r="BF8" s="9"/>
      <c r="BG8" s="9"/>
      <c r="BH8" s="9"/>
      <c r="BI8" s="9"/>
      <c r="BJ8" s="66">
        <v>19</v>
      </c>
      <c r="BK8" s="73">
        <f>(R8-F8)+(AL8-V8)+(AZ8-AP8)</f>
        <v>0.46249999999999908</v>
      </c>
      <c r="BL8" s="74">
        <f t="shared" si="39"/>
        <v>11.1</v>
      </c>
      <c r="BM8" s="29">
        <f t="shared" si="40"/>
        <v>11.48</v>
      </c>
    </row>
    <row r="9" spans="1:65" s="229" customFormat="1" ht="16.5" thickBot="1">
      <c r="A9" s="258">
        <v>5</v>
      </c>
      <c r="B9" s="75">
        <v>14</v>
      </c>
      <c r="C9" s="126"/>
      <c r="D9" s="94">
        <v>0.27361111111111108</v>
      </c>
      <c r="E9" s="72">
        <f>F9-16/1440</f>
        <v>0.28541666666666671</v>
      </c>
      <c r="F9" s="19">
        <f>G9-20/1440</f>
        <v>0.29652777777777783</v>
      </c>
      <c r="G9" s="19">
        <f t="shared" si="41"/>
        <v>0.31041666666666673</v>
      </c>
      <c r="H9" s="19">
        <f t="shared" si="41"/>
        <v>0.3222222222222223</v>
      </c>
      <c r="I9" s="19">
        <f t="shared" si="33"/>
        <v>0.33333333333333343</v>
      </c>
      <c r="J9" s="19">
        <f t="shared" si="33"/>
        <v>0.34444444444444455</v>
      </c>
      <c r="K9" s="19">
        <f t="shared" si="34"/>
        <v>0.35833333333333345</v>
      </c>
      <c r="L9" s="19">
        <f t="shared" si="35"/>
        <v>0.37013888888888902</v>
      </c>
      <c r="M9" s="19">
        <f t="shared" si="35"/>
        <v>0.38194444444444459</v>
      </c>
      <c r="N9" s="39">
        <f t="shared" si="0"/>
        <v>0.39305555555555571</v>
      </c>
      <c r="O9" s="39">
        <f t="shared" si="1"/>
        <v>0.40694444444444461</v>
      </c>
      <c r="P9" s="39">
        <f t="shared" si="2"/>
        <v>0.41875000000000018</v>
      </c>
      <c r="Q9" s="39">
        <f t="shared" si="2"/>
        <v>0.43055555555555575</v>
      </c>
      <c r="R9" s="39">
        <f t="shared" si="3"/>
        <v>0.44166666666666687</v>
      </c>
      <c r="S9" s="38">
        <f t="shared" si="1"/>
        <v>0.45555555555555577</v>
      </c>
      <c r="T9" s="38">
        <f t="shared" si="5"/>
        <v>0.46736111111111134</v>
      </c>
      <c r="U9" s="38">
        <f t="shared" si="5"/>
        <v>0.47916666666666691</v>
      </c>
      <c r="V9" s="38">
        <f t="shared" si="6"/>
        <v>0.49027777777777803</v>
      </c>
      <c r="W9" s="38">
        <f t="shared" si="1"/>
        <v>0.50416666666666687</v>
      </c>
      <c r="X9" s="19">
        <f t="shared" si="8"/>
        <v>0.51597222222222239</v>
      </c>
      <c r="Y9" s="19">
        <f t="shared" si="8"/>
        <v>0.5277777777777779</v>
      </c>
      <c r="Z9" s="19">
        <f t="shared" si="9"/>
        <v>0.53888888888888897</v>
      </c>
      <c r="AA9" s="19">
        <f t="shared" si="1"/>
        <v>0.55277777777777781</v>
      </c>
      <c r="AB9" s="19">
        <f t="shared" si="11"/>
        <v>0.56458333333333333</v>
      </c>
      <c r="AC9" s="19">
        <f t="shared" si="11"/>
        <v>0.57638888888888884</v>
      </c>
      <c r="AD9" s="19">
        <f t="shared" si="12"/>
        <v>0.58749999999999991</v>
      </c>
      <c r="AE9" s="19">
        <f t="shared" si="13"/>
        <v>0.60138888888888875</v>
      </c>
      <c r="AF9" s="19">
        <f t="shared" si="14"/>
        <v>0.61319444444444426</v>
      </c>
      <c r="AG9" s="19">
        <f t="shared" si="14"/>
        <v>0.62499999999999978</v>
      </c>
      <c r="AH9" s="19">
        <f t="shared" si="15"/>
        <v>0.63611111111111085</v>
      </c>
      <c r="AI9" s="19">
        <f t="shared" si="13"/>
        <v>0.64999999999999969</v>
      </c>
      <c r="AJ9" s="19">
        <f t="shared" si="17"/>
        <v>0.6618055555555552</v>
      </c>
      <c r="AK9" s="38">
        <f t="shared" si="17"/>
        <v>0.67361111111111072</v>
      </c>
      <c r="AL9" s="38">
        <f t="shared" si="18"/>
        <v>0.68472222222222179</v>
      </c>
      <c r="AM9" s="38">
        <f t="shared" si="13"/>
        <v>0.69861111111111063</v>
      </c>
      <c r="AN9" s="38">
        <f t="shared" si="20"/>
        <v>0.71041666666666614</v>
      </c>
      <c r="AO9" s="38">
        <f t="shared" si="20"/>
        <v>0.72222222222222165</v>
      </c>
      <c r="AP9" s="38">
        <f t="shared" si="21"/>
        <v>0.73333333333333273</v>
      </c>
      <c r="AQ9" s="38">
        <f t="shared" si="13"/>
        <v>0.74722222222222157</v>
      </c>
      <c r="AR9" s="38">
        <f t="shared" si="23"/>
        <v>0.75902777777777708</v>
      </c>
      <c r="AS9" s="38">
        <f t="shared" si="23"/>
        <v>0.77083333333333259</v>
      </c>
      <c r="AT9" s="39">
        <f t="shared" si="24"/>
        <v>0.78194444444444366</v>
      </c>
      <c r="AU9" s="39">
        <f t="shared" si="25"/>
        <v>0.7958333333333325</v>
      </c>
      <c r="AV9" s="39">
        <f t="shared" si="26"/>
        <v>0.80763888888888802</v>
      </c>
      <c r="AW9" s="39">
        <f t="shared" si="26"/>
        <v>0.81944444444444353</v>
      </c>
      <c r="AX9" s="39">
        <f t="shared" si="27"/>
        <v>0.8305555555555546</v>
      </c>
      <c r="AY9" s="38">
        <f t="shared" si="28"/>
        <v>0.84444444444444344</v>
      </c>
      <c r="AZ9" s="19">
        <f t="shared" si="29"/>
        <v>0.85624999999999896</v>
      </c>
      <c r="BA9" s="19">
        <f t="shared" si="29"/>
        <v>0.86805555555555447</v>
      </c>
      <c r="BB9" s="19">
        <f t="shared" ref="BB9" si="42">BA9+16/1440</f>
        <v>0.87916666666666554</v>
      </c>
      <c r="BC9" s="19">
        <f t="shared" ref="BC9" si="43">BB9+20/1440</f>
        <v>0.89305555555555438</v>
      </c>
      <c r="BD9" s="19">
        <f t="shared" ref="BD9:BE9" si="44">BC9+17/1440</f>
        <v>0.90486111111110989</v>
      </c>
      <c r="BE9" s="19">
        <f t="shared" si="44"/>
        <v>0.91666666666666541</v>
      </c>
      <c r="BF9" s="19">
        <f t="shared" ref="BF9" si="45">BE9+16/1440</f>
        <v>0.92777777777777648</v>
      </c>
      <c r="BG9" s="19"/>
      <c r="BH9" s="19"/>
      <c r="BI9" s="19"/>
      <c r="BJ9" s="76">
        <v>23</v>
      </c>
      <c r="BK9" s="77">
        <f>(N9-D9)+(AT9-R9)+(BF9-AX9)</f>
        <v>0.55694444444444335</v>
      </c>
      <c r="BL9" s="74">
        <f t="shared" si="39"/>
        <v>13.366666666666667</v>
      </c>
      <c r="BM9" s="78">
        <f t="shared" si="40"/>
        <v>13.746666666666668</v>
      </c>
    </row>
    <row r="10" spans="1:65" s="204" customFormat="1" ht="15.75">
      <c r="B10" s="17">
        <f>SUM(B5:B9)</f>
        <v>70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 s="80">
        <f>SUM(BJ5:BJ9)</f>
        <v>104.5</v>
      </c>
      <c r="BK10" s="80"/>
      <c r="BL10" s="81">
        <f>SUM(BL5:BL9)</f>
        <v>61.15</v>
      </c>
      <c r="BM10" s="81">
        <f>SUM(BM5:BM9)</f>
        <v>63.050000000000011</v>
      </c>
    </row>
    <row r="11" spans="1:65" s="204" customFormat="1" ht="15.75"/>
    <row r="12" spans="1:65" s="204" customFormat="1" ht="15.75">
      <c r="A12" s="204" t="s">
        <v>23</v>
      </c>
      <c r="B12" s="225"/>
    </row>
    <row r="13" spans="1:65" s="204" customFormat="1" ht="15.75">
      <c r="A13" s="204" t="s">
        <v>78</v>
      </c>
      <c r="B13" s="236">
        <v>0.47916666666666669</v>
      </c>
      <c r="D13" s="204" t="s">
        <v>79</v>
      </c>
      <c r="AA13" s="229"/>
    </row>
    <row r="14" spans="1:65" s="204" customFormat="1" ht="15.75">
      <c r="A14" s="204" t="s">
        <v>80</v>
      </c>
      <c r="B14" s="237" t="s">
        <v>18</v>
      </c>
      <c r="D14" s="204" t="s">
        <v>93</v>
      </c>
      <c r="E14" s="238"/>
    </row>
    <row r="15" spans="1:65" s="204" customFormat="1" ht="15.75">
      <c r="A15" s="259"/>
      <c r="B15" s="237" t="s">
        <v>1</v>
      </c>
      <c r="D15" s="238" t="s">
        <v>81</v>
      </c>
    </row>
    <row r="16" spans="1:65" s="204" customFormat="1" ht="15.75">
      <c r="B16" s="237" t="s">
        <v>25</v>
      </c>
      <c r="D16" s="204" t="s">
        <v>83</v>
      </c>
    </row>
    <row r="17" spans="1:4" s="204" customFormat="1" ht="15.75">
      <c r="A17" s="204" t="s">
        <v>84</v>
      </c>
      <c r="B17" s="239" t="s">
        <v>16</v>
      </c>
      <c r="D17" s="204" t="s">
        <v>85</v>
      </c>
    </row>
    <row r="18" spans="1:4" s="204" customFormat="1" ht="15.75">
      <c r="B18" s="240">
        <v>3</v>
      </c>
      <c r="D18" s="204" t="s">
        <v>87</v>
      </c>
    </row>
    <row r="19" spans="1:4" s="204" customFormat="1" ht="15.75">
      <c r="A19" s="241">
        <v>4</v>
      </c>
      <c r="B19" s="242">
        <v>0.27083333333333331</v>
      </c>
      <c r="C19" s="241"/>
      <c r="D19" s="204" t="s">
        <v>88</v>
      </c>
    </row>
    <row r="20" spans="1:4" s="204" customFormat="1" ht="15.75"/>
    <row r="21" spans="1:4" s="204" customFormat="1" ht="15.75"/>
  </sheetData>
  <mergeCells count="6">
    <mergeCell ref="BM3:BM4"/>
    <mergeCell ref="A3:A4"/>
    <mergeCell ref="B3:B4"/>
    <mergeCell ref="C3:BI3"/>
    <mergeCell ref="BJ3:BJ4"/>
    <mergeCell ref="BK3:BL3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T16"/>
  <sheetViews>
    <sheetView zoomScale="80" zoomScaleNormal="80" workbookViewId="0">
      <selection activeCell="W44" sqref="W44"/>
    </sheetView>
  </sheetViews>
  <sheetFormatPr defaultRowHeight="15"/>
  <cols>
    <col min="3" max="68" width="6.85546875" customWidth="1"/>
  </cols>
  <sheetData>
    <row r="1" spans="1:72" ht="15.75">
      <c r="M1" s="8"/>
      <c r="N1" s="8"/>
      <c r="O1" s="8"/>
      <c r="P1" s="8"/>
      <c r="Q1" s="8"/>
      <c r="R1" s="8"/>
      <c r="S1" s="8"/>
      <c r="T1" s="8"/>
      <c r="U1" s="8"/>
      <c r="V1" s="12" t="s">
        <v>32</v>
      </c>
      <c r="Z1" s="12"/>
      <c r="AA1" s="12"/>
      <c r="AB1" s="12"/>
      <c r="AC1" s="12"/>
      <c r="AD1" s="119" t="s">
        <v>62</v>
      </c>
      <c r="AF1" s="8"/>
      <c r="AI1" s="12" t="s">
        <v>22</v>
      </c>
      <c r="AM1" s="12" t="s">
        <v>61</v>
      </c>
      <c r="AO1" s="202" t="s">
        <v>96</v>
      </c>
    </row>
    <row r="2" spans="1:72" ht="15.75" thickBot="1">
      <c r="X2" t="s">
        <v>33</v>
      </c>
      <c r="AD2" t="s">
        <v>34</v>
      </c>
      <c r="AI2" s="107"/>
      <c r="AJ2" s="161"/>
    </row>
    <row r="3" spans="1:72" s="23" customFormat="1" ht="15" customHeight="1">
      <c r="A3" s="314" t="s">
        <v>0</v>
      </c>
      <c r="B3" s="316" t="s">
        <v>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9" t="s">
        <v>5</v>
      </c>
      <c r="BR3" s="321" t="s">
        <v>6</v>
      </c>
      <c r="BS3" s="322"/>
      <c r="BT3" s="312" t="s">
        <v>7</v>
      </c>
    </row>
    <row r="4" spans="1:72" s="23" customFormat="1" ht="15.75">
      <c r="A4" s="315"/>
      <c r="B4" s="317"/>
      <c r="C4" s="2" t="s">
        <v>35</v>
      </c>
      <c r="D4" s="31" t="s">
        <v>1</v>
      </c>
      <c r="E4" s="31" t="s">
        <v>20</v>
      </c>
      <c r="F4" s="31" t="s">
        <v>1</v>
      </c>
      <c r="G4" s="2" t="s">
        <v>35</v>
      </c>
      <c r="H4" s="31" t="s">
        <v>1</v>
      </c>
      <c r="I4" s="31" t="s">
        <v>20</v>
      </c>
      <c r="J4" s="31" t="s">
        <v>1</v>
      </c>
      <c r="K4" s="2" t="s">
        <v>35</v>
      </c>
      <c r="L4" s="31" t="s">
        <v>1</v>
      </c>
      <c r="M4" s="31" t="s">
        <v>20</v>
      </c>
      <c r="N4" s="31" t="s">
        <v>1</v>
      </c>
      <c r="O4" s="2" t="s">
        <v>35</v>
      </c>
      <c r="P4" s="31" t="s">
        <v>1</v>
      </c>
      <c r="Q4" s="31" t="s">
        <v>20</v>
      </c>
      <c r="R4" s="31" t="s">
        <v>1</v>
      </c>
      <c r="S4" s="2" t="s">
        <v>35</v>
      </c>
      <c r="T4" s="31" t="s">
        <v>1</v>
      </c>
      <c r="U4" s="31" t="s">
        <v>20</v>
      </c>
      <c r="V4" s="31" t="s">
        <v>1</v>
      </c>
      <c r="W4" s="2" t="s">
        <v>35</v>
      </c>
      <c r="X4" s="31" t="s">
        <v>1</v>
      </c>
      <c r="Y4" s="31" t="s">
        <v>20</v>
      </c>
      <c r="Z4" s="31" t="s">
        <v>1</v>
      </c>
      <c r="AA4" s="2" t="s">
        <v>35</v>
      </c>
      <c r="AB4" s="31" t="s">
        <v>1</v>
      </c>
      <c r="AC4" s="31" t="s">
        <v>20</v>
      </c>
      <c r="AD4" s="31" t="s">
        <v>1</v>
      </c>
      <c r="AE4" s="2" t="s">
        <v>35</v>
      </c>
      <c r="AF4" s="31" t="s">
        <v>1</v>
      </c>
      <c r="AG4" s="31" t="s">
        <v>20</v>
      </c>
      <c r="AH4" s="31" t="s">
        <v>1</v>
      </c>
      <c r="AI4" s="2" t="s">
        <v>35</v>
      </c>
      <c r="AJ4" s="31" t="s">
        <v>1</v>
      </c>
      <c r="AK4" s="31" t="s">
        <v>20</v>
      </c>
      <c r="AL4" s="31" t="s">
        <v>1</v>
      </c>
      <c r="AM4" s="2" t="s">
        <v>35</v>
      </c>
      <c r="AN4" s="31" t="s">
        <v>1</v>
      </c>
      <c r="AO4" s="31" t="s">
        <v>20</v>
      </c>
      <c r="AP4" s="31" t="s">
        <v>1</v>
      </c>
      <c r="AQ4" s="2" t="s">
        <v>35</v>
      </c>
      <c r="AR4" s="31" t="s">
        <v>1</v>
      </c>
      <c r="AS4" s="31" t="s">
        <v>20</v>
      </c>
      <c r="AT4" s="31" t="s">
        <v>1</v>
      </c>
      <c r="AU4" s="2" t="s">
        <v>35</v>
      </c>
      <c r="AV4" s="31" t="s">
        <v>1</v>
      </c>
      <c r="AW4" s="31" t="s">
        <v>20</v>
      </c>
      <c r="AX4" s="31" t="s">
        <v>1</v>
      </c>
      <c r="AY4" s="2" t="s">
        <v>35</v>
      </c>
      <c r="AZ4" s="31" t="s">
        <v>1</v>
      </c>
      <c r="BA4" s="31" t="s">
        <v>20</v>
      </c>
      <c r="BB4" s="31" t="s">
        <v>1</v>
      </c>
      <c r="BC4" s="2" t="s">
        <v>35</v>
      </c>
      <c r="BD4" s="31" t="s">
        <v>1</v>
      </c>
      <c r="BE4" s="31" t="s">
        <v>20</v>
      </c>
      <c r="BF4" s="31" t="s">
        <v>1</v>
      </c>
      <c r="BG4" s="2" t="s">
        <v>35</v>
      </c>
      <c r="BH4" s="31" t="s">
        <v>1</v>
      </c>
      <c r="BI4" s="31" t="s">
        <v>20</v>
      </c>
      <c r="BJ4" s="31" t="s">
        <v>1</v>
      </c>
      <c r="BK4" s="2" t="s">
        <v>35</v>
      </c>
      <c r="BL4" s="31" t="s">
        <v>1</v>
      </c>
      <c r="BM4" s="31" t="s">
        <v>20</v>
      </c>
      <c r="BN4" s="31" t="s">
        <v>1</v>
      </c>
      <c r="BO4" s="2" t="s">
        <v>35</v>
      </c>
      <c r="BP4" s="31" t="s">
        <v>1</v>
      </c>
      <c r="BQ4" s="320"/>
      <c r="BR4" s="83"/>
      <c r="BS4" s="84"/>
      <c r="BT4" s="313"/>
    </row>
    <row r="5" spans="1:72" s="23" customFormat="1" ht="15.75">
      <c r="A5" s="116">
        <v>1</v>
      </c>
      <c r="B5" s="116">
        <v>18</v>
      </c>
      <c r="C5" s="116"/>
      <c r="D5" s="116"/>
      <c r="E5" s="10"/>
      <c r="F5" s="10"/>
      <c r="G5" s="117">
        <f>H5-20/1440</f>
        <v>0.30208333333333331</v>
      </c>
      <c r="H5" s="117">
        <v>0.31597222222222221</v>
      </c>
      <c r="I5" s="9">
        <f>H5+19/1440</f>
        <v>0.32916666666666666</v>
      </c>
      <c r="J5" s="14">
        <f>I5+12/1440</f>
        <v>0.33750000000000002</v>
      </c>
      <c r="K5" s="14">
        <f>J5+13/1440</f>
        <v>0.34652777777777782</v>
      </c>
      <c r="L5" s="14">
        <f>K5+17/1440</f>
        <v>0.35833333333333339</v>
      </c>
      <c r="M5" s="9">
        <f>L5+12/1440</f>
        <v>0.36666666666666675</v>
      </c>
      <c r="N5" s="14">
        <f t="shared" ref="N5:AL7" si="0">M5+12/1440</f>
        <v>0.37500000000000011</v>
      </c>
      <c r="O5" s="14">
        <f t="shared" ref="O5:AM7" si="1">N5+13/1440</f>
        <v>0.38402777777777791</v>
      </c>
      <c r="P5" s="14">
        <f t="shared" ref="P5:AN7" si="2">O5+17/1440</f>
        <v>0.39583333333333348</v>
      </c>
      <c r="Q5" s="9">
        <f t="shared" ref="Q5:AO7" si="3">P5+12/1440</f>
        <v>0.40416666666666684</v>
      </c>
      <c r="R5" s="14">
        <f t="shared" si="3"/>
        <v>0.4125000000000002</v>
      </c>
      <c r="S5" s="15">
        <f t="shared" ref="S5" si="4">R5+13/1440</f>
        <v>0.421527777777778</v>
      </c>
      <c r="T5" s="15">
        <f t="shared" ref="T5" si="5">S5+17/1440</f>
        <v>0.43333333333333357</v>
      </c>
      <c r="U5" s="20">
        <f t="shared" ref="U5:V5" si="6">T5+12/1440</f>
        <v>0.44166666666666693</v>
      </c>
      <c r="V5" s="15">
        <f t="shared" si="6"/>
        <v>0.45000000000000029</v>
      </c>
      <c r="W5" s="15">
        <f t="shared" ref="W5" si="7">V5+13/1440</f>
        <v>0.45902777777777809</v>
      </c>
      <c r="X5" s="117">
        <f t="shared" ref="X5" si="8">W5+17/1440</f>
        <v>0.47083333333333366</v>
      </c>
      <c r="Y5" s="10">
        <f t="shared" ref="Y5:Z5" si="9">X5+12/1440</f>
        <v>0.47916666666666702</v>
      </c>
      <c r="Z5" s="117">
        <f t="shared" si="9"/>
        <v>0.48750000000000038</v>
      </c>
      <c r="AA5" s="117">
        <f t="shared" ref="AA5" si="10">Z5+13/1440</f>
        <v>0.49652777777777818</v>
      </c>
      <c r="AB5" s="117">
        <f t="shared" ref="AB5" si="11">AA5+17/1440</f>
        <v>0.50833333333333375</v>
      </c>
      <c r="AC5" s="10">
        <f t="shared" ref="AC5:AD5" si="12">AB5+12/1440</f>
        <v>0.51666666666666705</v>
      </c>
      <c r="AD5" s="117">
        <f t="shared" si="12"/>
        <v>0.52500000000000036</v>
      </c>
      <c r="AE5" s="117">
        <f t="shared" ref="AE5" si="13">AD5+13/1440</f>
        <v>0.5340277777777781</v>
      </c>
      <c r="AF5" s="117">
        <f t="shared" ref="AF5" si="14">AE5+17/1440</f>
        <v>0.54583333333333361</v>
      </c>
      <c r="AG5" s="10">
        <f t="shared" ref="AG5:AH5" si="15">AF5+12/1440</f>
        <v>0.55416666666666692</v>
      </c>
      <c r="AH5" s="117">
        <f t="shared" si="15"/>
        <v>0.56250000000000022</v>
      </c>
      <c r="AI5" s="14">
        <f t="shared" ref="AI5" si="16">AH5+13/1440</f>
        <v>0.57152777777777797</v>
      </c>
      <c r="AJ5" s="14">
        <f t="shared" ref="AJ5" si="17">AI5+17/1440</f>
        <v>0.58333333333333348</v>
      </c>
      <c r="AK5" s="9">
        <f t="shared" ref="AK5:AL5" si="18">AJ5+12/1440</f>
        <v>0.59166666666666679</v>
      </c>
      <c r="AL5" s="14">
        <f t="shared" si="18"/>
        <v>0.60000000000000009</v>
      </c>
      <c r="AM5" s="14">
        <f t="shared" ref="AM5" si="19">AL5+13/1440</f>
        <v>0.60902777777777783</v>
      </c>
      <c r="AN5" s="14">
        <f t="shared" ref="AN5" si="20">AM5+17/1440</f>
        <v>0.62083333333333335</v>
      </c>
      <c r="AO5" s="9">
        <f t="shared" ref="AO5:AP5" si="21">AN5+12/1440</f>
        <v>0.62916666666666665</v>
      </c>
      <c r="AP5" s="14">
        <f t="shared" si="21"/>
        <v>0.63749999999999996</v>
      </c>
      <c r="AQ5" s="14">
        <f t="shared" ref="AQ5" si="22">AP5+13/1440</f>
        <v>0.6465277777777777</v>
      </c>
      <c r="AR5" s="14">
        <f t="shared" ref="AR5" si="23">AQ5+17/1440</f>
        <v>0.65833333333333321</v>
      </c>
      <c r="AS5" s="9">
        <f t="shared" ref="AS5:AT5" si="24">AR5+12/1440</f>
        <v>0.66666666666666652</v>
      </c>
      <c r="AT5" s="117">
        <f t="shared" si="24"/>
        <v>0.67499999999999982</v>
      </c>
      <c r="AU5" s="15">
        <f t="shared" ref="AU5" si="25">AT5+13/1440</f>
        <v>0.68402777777777757</v>
      </c>
      <c r="AV5" s="15">
        <f t="shared" ref="AV5" si="26">AU5+17/1440</f>
        <v>0.69583333333333308</v>
      </c>
      <c r="AW5" s="20">
        <f t="shared" ref="AW5:AX5" si="27">AV5+12/1440</f>
        <v>0.70416666666666639</v>
      </c>
      <c r="AX5" s="15">
        <f t="shared" si="27"/>
        <v>0.71249999999999969</v>
      </c>
      <c r="AY5" s="15">
        <f t="shared" ref="AY5" si="28">AX5+13/1440</f>
        <v>0.72152777777777743</v>
      </c>
      <c r="AZ5" s="14">
        <f t="shared" ref="AZ5" si="29">AY5+17/1440</f>
        <v>0.73333333333333295</v>
      </c>
      <c r="BA5" s="9">
        <f t="shared" ref="BA5:BB5" si="30">AZ5+12/1440</f>
        <v>0.74166666666666625</v>
      </c>
      <c r="BB5" s="14">
        <f t="shared" si="30"/>
        <v>0.74999999999999956</v>
      </c>
      <c r="BC5" s="14">
        <f t="shared" ref="BC5" si="31">BB5+13/1440</f>
        <v>0.7590277777777773</v>
      </c>
      <c r="BD5" s="14">
        <f t="shared" ref="BD5" si="32">BC5+17/1440</f>
        <v>0.77083333333333282</v>
      </c>
      <c r="BE5" s="9">
        <f t="shared" ref="BE5:BF5" si="33">BD5+12/1440</f>
        <v>0.77916666666666612</v>
      </c>
      <c r="BF5" s="14">
        <f t="shared" si="33"/>
        <v>0.78749999999999942</v>
      </c>
      <c r="BG5" s="14">
        <f t="shared" ref="BG5" si="34">BF5+13/1440</f>
        <v>0.79652777777777717</v>
      </c>
      <c r="BH5" s="14">
        <f t="shared" ref="BH5" si="35">BG5+17/1440</f>
        <v>0.80833333333333268</v>
      </c>
      <c r="BI5" s="9">
        <f t="shared" ref="BI5:BJ5" si="36">BH5+12/1440</f>
        <v>0.81666666666666599</v>
      </c>
      <c r="BJ5" s="14">
        <f t="shared" si="36"/>
        <v>0.82499999999999929</v>
      </c>
      <c r="BK5" s="14">
        <f t="shared" ref="BK5" si="37">BJ5+13/1440</f>
        <v>0.83402777777777704</v>
      </c>
      <c r="BL5" s="14">
        <f t="shared" ref="BL5" si="38">BK5+17/1440</f>
        <v>0.84583333333333255</v>
      </c>
      <c r="BM5" s="9">
        <f t="shared" ref="BM5" si="39">BL5+12/1440</f>
        <v>0.85416666666666585</v>
      </c>
      <c r="BN5" s="14">
        <f t="shared" ref="BN5" si="40">BM5+12/1440</f>
        <v>0.86249999999999916</v>
      </c>
      <c r="BO5" s="14">
        <f t="shared" ref="BO5" si="41">BN5+13/1440</f>
        <v>0.8715277777777769</v>
      </c>
      <c r="BP5" s="14"/>
      <c r="BQ5" s="16">
        <v>26</v>
      </c>
      <c r="BR5" s="57">
        <f>(S5-G5)+(AU5-W5)+(BO5-AY5)</f>
        <v>0.49444444444444363</v>
      </c>
      <c r="BS5" s="74">
        <f>HOUR(BR5)+MINUTE(BR5)/60</f>
        <v>11.866666666666667</v>
      </c>
      <c r="BT5" s="29">
        <f>BS5+0.38</f>
        <v>12.246666666666668</v>
      </c>
    </row>
    <row r="6" spans="1:72" s="23" customFormat="1" ht="15.75">
      <c r="A6" s="116">
        <v>2</v>
      </c>
      <c r="B6" s="120">
        <v>18</v>
      </c>
      <c r="C6" s="118"/>
      <c r="D6" s="118"/>
      <c r="E6" s="10">
        <f>F6-12/1440</f>
        <v>0.29722222222222217</v>
      </c>
      <c r="F6" s="10">
        <f>G6-13/1440</f>
        <v>0.30555555555555552</v>
      </c>
      <c r="G6" s="117">
        <f>H6-20/1440</f>
        <v>0.31458333333333333</v>
      </c>
      <c r="H6" s="117">
        <f>H5+18/1440</f>
        <v>0.32847222222222222</v>
      </c>
      <c r="I6" s="10">
        <f>H6+19/1440</f>
        <v>0.34166666666666667</v>
      </c>
      <c r="J6" s="14">
        <f t="shared" ref="J6:J7" si="42">I6+12/1440</f>
        <v>0.35000000000000003</v>
      </c>
      <c r="K6" s="14">
        <f t="shared" ref="K6:K7" si="43">J6+13/1440</f>
        <v>0.35902777777777783</v>
      </c>
      <c r="L6" s="14">
        <f t="shared" ref="L6:L7" si="44">K6+17/1440</f>
        <v>0.3708333333333334</v>
      </c>
      <c r="M6" s="9">
        <f t="shared" ref="M6:M7" si="45">L6+12/1440</f>
        <v>0.37916666666666676</v>
      </c>
      <c r="N6" s="14">
        <f t="shared" si="0"/>
        <v>0.38750000000000012</v>
      </c>
      <c r="O6" s="14">
        <f t="shared" si="1"/>
        <v>0.39652777777777792</v>
      </c>
      <c r="P6" s="14">
        <f t="shared" si="2"/>
        <v>0.40833333333333349</v>
      </c>
      <c r="Q6" s="9">
        <f t="shared" si="3"/>
        <v>0.41666666666666685</v>
      </c>
      <c r="R6" s="14">
        <f t="shared" si="0"/>
        <v>0.42500000000000021</v>
      </c>
      <c r="S6" s="14">
        <f t="shared" si="1"/>
        <v>0.43402777777777801</v>
      </c>
      <c r="T6" s="14">
        <f t="shared" si="2"/>
        <v>0.44583333333333358</v>
      </c>
      <c r="U6" s="9">
        <f t="shared" si="3"/>
        <v>0.45416666666666694</v>
      </c>
      <c r="V6" s="14">
        <f t="shared" si="0"/>
        <v>0.4625000000000003</v>
      </c>
      <c r="W6" s="15">
        <f t="shared" si="1"/>
        <v>0.4715277777777781</v>
      </c>
      <c r="X6" s="15">
        <f t="shared" si="2"/>
        <v>0.48333333333333367</v>
      </c>
      <c r="Y6" s="20">
        <f t="shared" si="3"/>
        <v>0.49166666666666703</v>
      </c>
      <c r="Z6" s="15">
        <f t="shared" si="0"/>
        <v>0.50000000000000033</v>
      </c>
      <c r="AA6" s="15">
        <f t="shared" si="1"/>
        <v>0.50902777777777808</v>
      </c>
      <c r="AB6" s="117">
        <f t="shared" si="2"/>
        <v>0.52083333333333359</v>
      </c>
      <c r="AC6" s="10">
        <f t="shared" si="3"/>
        <v>0.5291666666666669</v>
      </c>
      <c r="AD6" s="117">
        <f t="shared" si="0"/>
        <v>0.5375000000000002</v>
      </c>
      <c r="AE6" s="117">
        <f t="shared" si="1"/>
        <v>0.54652777777777795</v>
      </c>
      <c r="AF6" s="117">
        <f t="shared" si="2"/>
        <v>0.55833333333333346</v>
      </c>
      <c r="AG6" s="10">
        <f t="shared" si="3"/>
        <v>0.56666666666666676</v>
      </c>
      <c r="AH6" s="117">
        <f t="shared" si="0"/>
        <v>0.57500000000000007</v>
      </c>
      <c r="AI6" s="14">
        <f t="shared" si="1"/>
        <v>0.58402777777777781</v>
      </c>
      <c r="AJ6" s="14">
        <f t="shared" si="2"/>
        <v>0.59583333333333333</v>
      </c>
      <c r="AK6" s="9">
        <f t="shared" si="3"/>
        <v>0.60416666666666663</v>
      </c>
      <c r="AL6" s="14">
        <f t="shared" si="0"/>
        <v>0.61249999999999993</v>
      </c>
      <c r="AM6" s="14">
        <f t="shared" si="1"/>
        <v>0.62152777777777768</v>
      </c>
      <c r="AN6" s="14">
        <f t="shared" si="2"/>
        <v>0.63333333333333319</v>
      </c>
      <c r="AO6" s="9">
        <f t="shared" si="3"/>
        <v>0.6416666666666665</v>
      </c>
      <c r="AP6" s="14">
        <f t="shared" ref="AP6" si="46">AO6+12/1440</f>
        <v>0.6499999999999998</v>
      </c>
      <c r="AQ6" s="14">
        <f t="shared" ref="AQ6" si="47">AP6+13/1440</f>
        <v>0.65902777777777755</v>
      </c>
      <c r="AR6" s="14">
        <f t="shared" ref="AR6" si="48">AQ6+17/1440</f>
        <v>0.67083333333333306</v>
      </c>
      <c r="AS6" s="9">
        <f t="shared" ref="AS6:AT6" si="49">AR6+12/1440</f>
        <v>0.67916666666666636</v>
      </c>
      <c r="AT6" s="14">
        <f t="shared" si="49"/>
        <v>0.68749999999999967</v>
      </c>
      <c r="AU6" s="14">
        <f t="shared" ref="AU6" si="50">AT6+13/1440</f>
        <v>0.69652777777777741</v>
      </c>
      <c r="AV6" s="14">
        <f t="shared" ref="AV6" si="51">AU6+17/1440</f>
        <v>0.70833333333333293</v>
      </c>
      <c r="AW6" s="9">
        <f t="shared" ref="AW6:AX6" si="52">AV6+12/1440</f>
        <v>0.71666666666666623</v>
      </c>
      <c r="AX6" s="117">
        <f t="shared" si="52"/>
        <v>0.72499999999999953</v>
      </c>
      <c r="AY6" s="15">
        <f t="shared" ref="AY6" si="53">AX6+13/1440</f>
        <v>0.73402777777777728</v>
      </c>
      <c r="AZ6" s="15">
        <f t="shared" ref="AZ6" si="54">AY6+17/1440</f>
        <v>0.74583333333333279</v>
      </c>
      <c r="BA6" s="20">
        <f t="shared" ref="BA6:BB6" si="55">AZ6+12/1440</f>
        <v>0.7541666666666661</v>
      </c>
      <c r="BB6" s="15">
        <f t="shared" si="55"/>
        <v>0.7624999999999994</v>
      </c>
      <c r="BC6" s="15">
        <f t="shared" ref="BC6" si="56">BB6+13/1440</f>
        <v>0.77152777777777715</v>
      </c>
      <c r="BD6" s="14">
        <f t="shared" ref="BD6" si="57">BC6+17/1440</f>
        <v>0.78333333333333266</v>
      </c>
      <c r="BE6" s="9">
        <f t="shared" ref="BE6:BF6" si="58">BD6+12/1440</f>
        <v>0.79166666666666596</v>
      </c>
      <c r="BF6" s="14">
        <f t="shared" si="58"/>
        <v>0.79999999999999927</v>
      </c>
      <c r="BG6" s="14">
        <f t="shared" ref="BG6" si="59">BF6+13/1440</f>
        <v>0.80902777777777701</v>
      </c>
      <c r="BH6" s="14">
        <f t="shared" ref="BH6" si="60">BG6+17/1440</f>
        <v>0.82083333333333253</v>
      </c>
      <c r="BI6" s="9">
        <f t="shared" ref="BI6:BJ6" si="61">BH6+12/1440</f>
        <v>0.82916666666666583</v>
      </c>
      <c r="BJ6" s="14">
        <f t="shared" si="61"/>
        <v>0.83749999999999913</v>
      </c>
      <c r="BK6" s="14">
        <f t="shared" ref="BK6" si="62">BJ6+13/1440</f>
        <v>0.84652777777777688</v>
      </c>
      <c r="BL6" s="14">
        <f t="shared" ref="BL6" si="63">BK6+17/1440</f>
        <v>0.85833333333333239</v>
      </c>
      <c r="BM6" s="9">
        <f t="shared" ref="BM6" si="64">BL6+12/1440</f>
        <v>0.8666666666666657</v>
      </c>
      <c r="BN6" s="9"/>
      <c r="BO6" s="9"/>
      <c r="BP6" s="9"/>
      <c r="BQ6" s="25">
        <v>26</v>
      </c>
      <c r="BR6" s="65">
        <f>(W6-E6)+(AY6-AA6)+(BM6-BC6)</f>
        <v>0.49444444444444369</v>
      </c>
      <c r="BS6" s="74">
        <f t="shared" ref="BS6:BS7" si="65">HOUR(BR6)+MINUTE(BR6)/60</f>
        <v>11.866666666666667</v>
      </c>
      <c r="BT6" s="29">
        <f t="shared" ref="BT6:BT7" si="66">BS6+0.38</f>
        <v>12.246666666666668</v>
      </c>
    </row>
    <row r="7" spans="1:72" s="23" customFormat="1" ht="16.5" thickBot="1">
      <c r="A7" s="155">
        <v>3</v>
      </c>
      <c r="B7" s="155">
        <v>18</v>
      </c>
      <c r="C7" s="187">
        <f>D7-17/1440</f>
        <v>0.29166666666666657</v>
      </c>
      <c r="D7" s="187">
        <f>E7-19/1440</f>
        <v>0.30347222222222214</v>
      </c>
      <c r="E7" s="38">
        <f>F7-12/1440</f>
        <v>0.3166666666666666</v>
      </c>
      <c r="F7" s="38">
        <f>G7-13/1440</f>
        <v>0.32499999999999996</v>
      </c>
      <c r="G7" s="166">
        <f>H7-17/1440</f>
        <v>0.33402777777777776</v>
      </c>
      <c r="H7" s="166">
        <f>H6+25/1440</f>
        <v>0.34583333333333333</v>
      </c>
      <c r="I7" s="19">
        <f>H7+12/1440</f>
        <v>0.35416666666666669</v>
      </c>
      <c r="J7" s="110">
        <f t="shared" si="42"/>
        <v>0.36250000000000004</v>
      </c>
      <c r="K7" s="110">
        <f t="shared" si="43"/>
        <v>0.37152777777777785</v>
      </c>
      <c r="L7" s="110">
        <f t="shared" si="44"/>
        <v>0.38333333333333341</v>
      </c>
      <c r="M7" s="19">
        <f t="shared" si="45"/>
        <v>0.39166666666666677</v>
      </c>
      <c r="N7" s="110">
        <f t="shared" si="0"/>
        <v>0.40000000000000013</v>
      </c>
      <c r="O7" s="110">
        <f t="shared" si="1"/>
        <v>0.40902777777777793</v>
      </c>
      <c r="P7" s="110">
        <f t="shared" si="2"/>
        <v>0.4208333333333335</v>
      </c>
      <c r="Q7" s="19">
        <f t="shared" si="3"/>
        <v>0.42916666666666686</v>
      </c>
      <c r="R7" s="110">
        <f t="shared" si="0"/>
        <v>0.43750000000000022</v>
      </c>
      <c r="S7" s="111">
        <f t="shared" si="1"/>
        <v>0.44652777777777802</v>
      </c>
      <c r="T7" s="111">
        <f t="shared" si="2"/>
        <v>0.45833333333333359</v>
      </c>
      <c r="U7" s="39">
        <f t="shared" si="3"/>
        <v>0.46666666666666695</v>
      </c>
      <c r="V7" s="111">
        <f t="shared" si="0"/>
        <v>0.47500000000000031</v>
      </c>
      <c r="W7" s="111">
        <f t="shared" si="1"/>
        <v>0.48402777777777811</v>
      </c>
      <c r="X7" s="166">
        <f t="shared" si="2"/>
        <v>0.49583333333333368</v>
      </c>
      <c r="Y7" s="38">
        <f t="shared" si="3"/>
        <v>0.50416666666666698</v>
      </c>
      <c r="Z7" s="166">
        <f t="shared" si="0"/>
        <v>0.51250000000000029</v>
      </c>
      <c r="AA7" s="166">
        <f t="shared" si="1"/>
        <v>0.52152777777777803</v>
      </c>
      <c r="AB7" s="166">
        <f t="shared" si="2"/>
        <v>0.53333333333333355</v>
      </c>
      <c r="AC7" s="38">
        <f t="shared" si="3"/>
        <v>0.54166666666666685</v>
      </c>
      <c r="AD7" s="166">
        <f t="shared" si="0"/>
        <v>0.55000000000000016</v>
      </c>
      <c r="AE7" s="166">
        <f t="shared" si="1"/>
        <v>0.5590277777777779</v>
      </c>
      <c r="AF7" s="166">
        <f t="shared" si="2"/>
        <v>0.57083333333333341</v>
      </c>
      <c r="AG7" s="38">
        <f t="shared" si="3"/>
        <v>0.57916666666666672</v>
      </c>
      <c r="AH7" s="166">
        <f t="shared" si="0"/>
        <v>0.58750000000000002</v>
      </c>
      <c r="AI7" s="110">
        <f t="shared" si="1"/>
        <v>0.59652777777777777</v>
      </c>
      <c r="AJ7" s="110">
        <f t="shared" si="2"/>
        <v>0.60833333333333328</v>
      </c>
      <c r="AK7" s="19">
        <f t="shared" si="3"/>
        <v>0.61666666666666659</v>
      </c>
      <c r="AL7" s="110">
        <f t="shared" si="0"/>
        <v>0.62499999999999989</v>
      </c>
      <c r="AM7" s="110">
        <f t="shared" si="1"/>
        <v>0.63402777777777763</v>
      </c>
      <c r="AN7" s="110">
        <f t="shared" si="2"/>
        <v>0.64583333333333315</v>
      </c>
      <c r="AO7" s="19">
        <f t="shared" si="3"/>
        <v>0.65416666666666645</v>
      </c>
      <c r="AP7" s="110">
        <f t="shared" ref="AP7" si="67">AO7+12/1440</f>
        <v>0.66249999999999976</v>
      </c>
      <c r="AQ7" s="111">
        <f t="shared" ref="AQ7" si="68">AP7+13/1440</f>
        <v>0.6715277777777775</v>
      </c>
      <c r="AR7" s="111">
        <f t="shared" ref="AR7" si="69">AQ7+17/1440</f>
        <v>0.68333333333333302</v>
      </c>
      <c r="AS7" s="39">
        <f t="shared" ref="AS7:AT7" si="70">AR7+12/1440</f>
        <v>0.69166666666666632</v>
      </c>
      <c r="AT7" s="111">
        <f t="shared" si="70"/>
        <v>0.69999999999999962</v>
      </c>
      <c r="AU7" s="111">
        <f t="shared" ref="AU7" si="71">AT7+13/1440</f>
        <v>0.70902777777777737</v>
      </c>
      <c r="AV7" s="110">
        <f t="shared" ref="AV7" si="72">AU7+17/1440</f>
        <v>0.72083333333333288</v>
      </c>
      <c r="AW7" s="19">
        <f t="shared" ref="AW7:AX7" si="73">AV7+12/1440</f>
        <v>0.72916666666666619</v>
      </c>
      <c r="AX7" s="110">
        <f t="shared" si="73"/>
        <v>0.73749999999999949</v>
      </c>
      <c r="AY7" s="110">
        <f t="shared" ref="AY7" si="74">AX7+13/1440</f>
        <v>0.74652777777777724</v>
      </c>
      <c r="AZ7" s="110">
        <f t="shared" ref="AZ7" si="75">AY7+17/1440</f>
        <v>0.75833333333333275</v>
      </c>
      <c r="BA7" s="19">
        <f t="shared" ref="BA7:BB7" si="76">AZ7+12/1440</f>
        <v>0.76666666666666605</v>
      </c>
      <c r="BB7" s="166">
        <f t="shared" si="76"/>
        <v>0.77499999999999936</v>
      </c>
      <c r="BC7" s="166">
        <f t="shared" ref="BC7" si="77">BB7+13/1440</f>
        <v>0.7840277777777771</v>
      </c>
      <c r="BD7" s="166">
        <f t="shared" ref="BD7" si="78">BC7+17/1440</f>
        <v>0.79583333333333262</v>
      </c>
      <c r="BE7" s="38">
        <f t="shared" ref="BE7:BF7" si="79">BD7+12/1440</f>
        <v>0.80416666666666592</v>
      </c>
      <c r="BF7" s="166">
        <f t="shared" si="79"/>
        <v>0.81249999999999922</v>
      </c>
      <c r="BG7" s="110">
        <f t="shared" ref="BG7" si="80">BF7+13/1440</f>
        <v>0.82152777777777697</v>
      </c>
      <c r="BH7" s="110">
        <f t="shared" ref="BH7" si="81">BG7+17/1440</f>
        <v>0.83333333333333248</v>
      </c>
      <c r="BI7" s="19">
        <f t="shared" ref="BI7:BJ7" si="82">BH7+12/1440</f>
        <v>0.84166666666666579</v>
      </c>
      <c r="BJ7" s="110">
        <f t="shared" si="82"/>
        <v>0.84999999999999909</v>
      </c>
      <c r="BK7" s="110">
        <f t="shared" ref="BK7" si="83">BJ7+13/1440</f>
        <v>0.85902777777777684</v>
      </c>
      <c r="BL7" s="110"/>
      <c r="BM7" s="19"/>
      <c r="BN7" s="19"/>
      <c r="BO7" s="19"/>
      <c r="BP7" s="19"/>
      <c r="BQ7" s="75">
        <v>26</v>
      </c>
      <c r="BR7" s="185">
        <f>(S7-C7)+(AQ7-W7)+(BK7-AU7)</f>
        <v>0.49236111111111031</v>
      </c>
      <c r="BS7" s="92">
        <f t="shared" si="65"/>
        <v>11.816666666666666</v>
      </c>
      <c r="BT7" s="93">
        <f t="shared" si="66"/>
        <v>12.196666666666667</v>
      </c>
    </row>
    <row r="8" spans="1:72" s="23" customFormat="1">
      <c r="B8" s="82"/>
      <c r="BQ8" s="85">
        <f>SUM(BQ5:BQ7)</f>
        <v>78</v>
      </c>
      <c r="BR8" s="85"/>
      <c r="BS8" s="86">
        <f>SUM(BS5:BS7)</f>
        <v>35.549999999999997</v>
      </c>
      <c r="BT8" s="85">
        <f>SUM(BT5:BT7)</f>
        <v>36.690000000000005</v>
      </c>
    </row>
    <row r="9" spans="1:72" s="23" customFormat="1">
      <c r="BQ9" s="87"/>
      <c r="BR9" s="87"/>
      <c r="BS9" s="88"/>
      <c r="BT9" s="87"/>
    </row>
    <row r="10" spans="1:72" ht="15.75">
      <c r="A10" s="204" t="s">
        <v>23</v>
      </c>
      <c r="B10" s="225"/>
      <c r="C10" s="204"/>
      <c r="D10" s="204"/>
      <c r="E10" s="204"/>
      <c r="F10" s="204"/>
    </row>
    <row r="11" spans="1:72" ht="15.75">
      <c r="A11" s="204" t="s">
        <v>78</v>
      </c>
      <c r="B11" s="236">
        <v>0.47916666666666669</v>
      </c>
      <c r="C11" s="204"/>
      <c r="D11" s="204" t="s">
        <v>79</v>
      </c>
      <c r="E11" s="204"/>
      <c r="F11" s="204"/>
    </row>
    <row r="12" spans="1:72" s="23" customFormat="1" ht="15.75">
      <c r="A12" s="204" t="s">
        <v>80</v>
      </c>
      <c r="B12" s="26" t="s">
        <v>35</v>
      </c>
      <c r="C12" s="204"/>
      <c r="D12" s="204" t="s">
        <v>97</v>
      </c>
      <c r="E12" s="238"/>
      <c r="F12" s="204"/>
      <c r="BQ12" s="127"/>
      <c r="BR12" s="127"/>
      <c r="BS12" s="128"/>
      <c r="BT12" s="127"/>
    </row>
    <row r="13" spans="1:72" s="23" customFormat="1" ht="15.75">
      <c r="A13" s="259"/>
      <c r="B13" s="26" t="s">
        <v>1</v>
      </c>
      <c r="C13" s="204"/>
      <c r="D13" s="238" t="s">
        <v>81</v>
      </c>
      <c r="E13" s="204"/>
      <c r="F13" s="204"/>
      <c r="BQ13" s="127"/>
      <c r="BR13" s="127"/>
      <c r="BS13" s="128"/>
      <c r="BT13" s="127"/>
    </row>
    <row r="14" spans="1:72" ht="15.75">
      <c r="A14" s="204"/>
      <c r="B14" s="193" t="s">
        <v>20</v>
      </c>
      <c r="C14" s="204"/>
      <c r="D14" s="204" t="s">
        <v>98</v>
      </c>
      <c r="E14" s="204"/>
      <c r="F14" s="204"/>
    </row>
    <row r="15" spans="1:72" ht="15.75">
      <c r="A15" s="204" t="s">
        <v>84</v>
      </c>
      <c r="B15" s="240">
        <v>3</v>
      </c>
      <c r="C15" s="204"/>
      <c r="D15" s="204" t="s">
        <v>87</v>
      </c>
      <c r="E15" s="204"/>
      <c r="F15" s="204"/>
    </row>
    <row r="16" spans="1:72" ht="15.75">
      <c r="A16" s="241">
        <v>4</v>
      </c>
      <c r="B16" s="242">
        <v>0.27083333333333331</v>
      </c>
      <c r="C16" s="241"/>
      <c r="D16" s="204" t="s">
        <v>88</v>
      </c>
      <c r="E16" s="204"/>
      <c r="F16" s="204"/>
    </row>
  </sheetData>
  <mergeCells count="6">
    <mergeCell ref="BT3:BT4"/>
    <mergeCell ref="A3:A4"/>
    <mergeCell ref="B3:B4"/>
    <mergeCell ref="C3:BP3"/>
    <mergeCell ref="BQ3:BQ4"/>
    <mergeCell ref="BR3:BS3"/>
  </mergeCells>
  <pageMargins left="0.11811023622047245" right="0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32"/>
  <sheetViews>
    <sheetView zoomScale="80" zoomScaleNormal="80" workbookViewId="0">
      <selection activeCell="B23" sqref="B23"/>
    </sheetView>
  </sheetViews>
  <sheetFormatPr defaultRowHeight="15"/>
  <cols>
    <col min="3" max="60" width="6.85546875" customWidth="1"/>
  </cols>
  <sheetData>
    <row r="1" spans="1:64" ht="15.75">
      <c r="I1" s="8"/>
      <c r="J1" s="8"/>
      <c r="K1" s="8"/>
      <c r="L1" s="8"/>
      <c r="M1" s="8"/>
      <c r="N1" s="8"/>
      <c r="O1" s="8"/>
      <c r="P1" s="8"/>
      <c r="R1" s="12"/>
      <c r="S1" s="12" t="s">
        <v>37</v>
      </c>
      <c r="T1" s="12"/>
      <c r="U1" s="12"/>
      <c r="V1" s="12"/>
      <c r="AA1" s="119" t="s">
        <v>64</v>
      </c>
      <c r="AF1" s="12" t="s">
        <v>22</v>
      </c>
      <c r="AJ1" s="12" t="s">
        <v>65</v>
      </c>
      <c r="AM1" s="202" t="s">
        <v>96</v>
      </c>
    </row>
    <row r="2" spans="1:64" ht="15.75" thickBot="1">
      <c r="Y2" s="13" t="s">
        <v>39</v>
      </c>
      <c r="AD2" s="162" t="s">
        <v>26</v>
      </c>
      <c r="AH2" s="107"/>
      <c r="AI2" s="163"/>
    </row>
    <row r="3" spans="1:64" ht="15" customHeight="1">
      <c r="A3" s="323" t="s">
        <v>0</v>
      </c>
      <c r="B3" s="325" t="s">
        <v>2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  <c r="BA3" s="327"/>
      <c r="BB3" s="327"/>
      <c r="BC3" s="327"/>
      <c r="BD3" s="327"/>
      <c r="BE3" s="327"/>
      <c r="BF3" s="327"/>
      <c r="BG3" s="327"/>
      <c r="BH3" s="327"/>
      <c r="BI3" s="306" t="s">
        <v>5</v>
      </c>
      <c r="BJ3" s="308" t="s">
        <v>6</v>
      </c>
      <c r="BK3" s="309"/>
      <c r="BL3" s="310" t="s">
        <v>7</v>
      </c>
    </row>
    <row r="4" spans="1:64" ht="16.5" thickBot="1">
      <c r="A4" s="324"/>
      <c r="B4" s="326"/>
      <c r="C4" s="40" t="s">
        <v>1</v>
      </c>
      <c r="D4" s="67" t="s">
        <v>25</v>
      </c>
      <c r="E4" s="40" t="s">
        <v>1</v>
      </c>
      <c r="F4" s="2" t="s">
        <v>38</v>
      </c>
      <c r="G4" s="40" t="s">
        <v>1</v>
      </c>
      <c r="H4" s="67" t="s">
        <v>25</v>
      </c>
      <c r="I4" s="40" t="s">
        <v>1</v>
      </c>
      <c r="J4" s="2" t="s">
        <v>38</v>
      </c>
      <c r="K4" s="40" t="s">
        <v>1</v>
      </c>
      <c r="L4" s="67" t="s">
        <v>25</v>
      </c>
      <c r="M4" s="40" t="s">
        <v>1</v>
      </c>
      <c r="N4" s="2" t="s">
        <v>38</v>
      </c>
      <c r="O4" s="40" t="s">
        <v>1</v>
      </c>
      <c r="P4" s="67" t="s">
        <v>25</v>
      </c>
      <c r="Q4" s="40" t="s">
        <v>1</v>
      </c>
      <c r="R4" s="2" t="s">
        <v>38</v>
      </c>
      <c r="S4" s="40" t="s">
        <v>1</v>
      </c>
      <c r="T4" s="67" t="s">
        <v>25</v>
      </c>
      <c r="U4" s="40" t="s">
        <v>1</v>
      </c>
      <c r="V4" s="2" t="s">
        <v>38</v>
      </c>
      <c r="W4" s="40" t="s">
        <v>1</v>
      </c>
      <c r="X4" s="67" t="s">
        <v>25</v>
      </c>
      <c r="Y4" s="40" t="s">
        <v>1</v>
      </c>
      <c r="Z4" s="2" t="s">
        <v>38</v>
      </c>
      <c r="AA4" s="40" t="s">
        <v>1</v>
      </c>
      <c r="AB4" s="67" t="s">
        <v>25</v>
      </c>
      <c r="AC4" s="40" t="s">
        <v>1</v>
      </c>
      <c r="AD4" s="2" t="s">
        <v>38</v>
      </c>
      <c r="AE4" s="40" t="s">
        <v>1</v>
      </c>
      <c r="AF4" s="67" t="s">
        <v>25</v>
      </c>
      <c r="AG4" s="40" t="s">
        <v>1</v>
      </c>
      <c r="AH4" s="2" t="s">
        <v>38</v>
      </c>
      <c r="AI4" s="40" t="s">
        <v>1</v>
      </c>
      <c r="AJ4" s="67" t="s">
        <v>25</v>
      </c>
      <c r="AK4" s="40" t="s">
        <v>1</v>
      </c>
      <c r="AL4" s="2" t="s">
        <v>38</v>
      </c>
      <c r="AM4" s="40" t="s">
        <v>1</v>
      </c>
      <c r="AN4" s="67" t="s">
        <v>25</v>
      </c>
      <c r="AO4" s="40" t="s">
        <v>1</v>
      </c>
      <c r="AP4" s="2" t="s">
        <v>38</v>
      </c>
      <c r="AQ4" s="40" t="s">
        <v>1</v>
      </c>
      <c r="AR4" s="67" t="s">
        <v>25</v>
      </c>
      <c r="AS4" s="40" t="s">
        <v>1</v>
      </c>
      <c r="AT4" s="2" t="s">
        <v>38</v>
      </c>
      <c r="AU4" s="40" t="s">
        <v>1</v>
      </c>
      <c r="AV4" s="67" t="s">
        <v>25</v>
      </c>
      <c r="AW4" s="40" t="s">
        <v>1</v>
      </c>
      <c r="AX4" s="2" t="s">
        <v>38</v>
      </c>
      <c r="AY4" s="40" t="s">
        <v>1</v>
      </c>
      <c r="AZ4" s="67" t="s">
        <v>25</v>
      </c>
      <c r="BA4" s="40" t="s">
        <v>1</v>
      </c>
      <c r="BB4" s="2" t="s">
        <v>38</v>
      </c>
      <c r="BC4" s="40" t="s">
        <v>1</v>
      </c>
      <c r="BD4" s="67" t="s">
        <v>25</v>
      </c>
      <c r="BE4" s="40" t="s">
        <v>1</v>
      </c>
      <c r="BF4" s="2" t="s">
        <v>38</v>
      </c>
      <c r="BG4" s="40" t="s">
        <v>1</v>
      </c>
      <c r="BH4" s="67" t="s">
        <v>25</v>
      </c>
      <c r="BI4" s="307"/>
      <c r="BJ4" s="49"/>
      <c r="BK4" s="53"/>
      <c r="BL4" s="311"/>
    </row>
    <row r="5" spans="1:64" s="23" customFormat="1" ht="16.5" thickBot="1">
      <c r="A5" s="260">
        <v>1</v>
      </c>
      <c r="B5" s="25">
        <v>4</v>
      </c>
      <c r="C5" s="10">
        <f>D5-17/1440</f>
        <v>0.2708333333333332</v>
      </c>
      <c r="D5" s="10">
        <f>E5-17/1440</f>
        <v>0.28263888888888877</v>
      </c>
      <c r="E5" s="10">
        <f>E22+4/1440</f>
        <v>0.29444444444444434</v>
      </c>
      <c r="F5" s="10">
        <f>E5+21/1440</f>
        <v>0.30902777777777768</v>
      </c>
      <c r="G5" s="10">
        <f t="shared" ref="G5" si="0">F5+17/1440</f>
        <v>0.32083333333333325</v>
      </c>
      <c r="H5" s="10">
        <f>G5+17/1440</f>
        <v>0.33263888888888882</v>
      </c>
      <c r="I5" s="10">
        <f>H5+17/1440</f>
        <v>0.34444444444444439</v>
      </c>
      <c r="J5" s="10">
        <f t="shared" ref="J5:AT12" si="1">I5+21/1440</f>
        <v>0.35902777777777772</v>
      </c>
      <c r="K5" s="10">
        <f t="shared" ref="K5:M20" si="2">J5+17/1440</f>
        <v>0.37083333333333329</v>
      </c>
      <c r="L5" s="10">
        <f t="shared" si="2"/>
        <v>0.38263888888888886</v>
      </c>
      <c r="M5" s="10">
        <f t="shared" si="2"/>
        <v>0.39444444444444443</v>
      </c>
      <c r="N5" s="10">
        <f t="shared" ref="N5" si="3">M5+21/1440</f>
        <v>0.40902777777777777</v>
      </c>
      <c r="O5" s="10">
        <f t="shared" ref="O5:Q20" si="4">N5+17/1440</f>
        <v>0.42083333333333334</v>
      </c>
      <c r="P5" s="20">
        <f t="shared" si="4"/>
        <v>0.43263888888888891</v>
      </c>
      <c r="Q5" s="20">
        <f t="shared" si="4"/>
        <v>0.44444444444444448</v>
      </c>
      <c r="R5" s="20">
        <f t="shared" ref="R5" si="5">Q5+21/1440</f>
        <v>0.45902777777777781</v>
      </c>
      <c r="S5" s="20">
        <f t="shared" ref="S5:U20" si="6">R5+17/1440</f>
        <v>0.47083333333333338</v>
      </c>
      <c r="T5" s="20">
        <f t="shared" si="6"/>
        <v>0.48263888888888895</v>
      </c>
      <c r="U5" s="10">
        <f t="shared" si="6"/>
        <v>0.49444444444444452</v>
      </c>
      <c r="V5" s="10">
        <f t="shared" ref="V5" si="7">U5+21/1440</f>
        <v>0.50902777777777786</v>
      </c>
      <c r="W5" s="10">
        <f t="shared" ref="W5:Y20" si="8">V5+17/1440</f>
        <v>0.52083333333333337</v>
      </c>
      <c r="X5" s="10">
        <f t="shared" si="8"/>
        <v>0.53263888888888888</v>
      </c>
      <c r="Y5" s="10">
        <f t="shared" si="8"/>
        <v>0.5444444444444444</v>
      </c>
      <c r="Z5" s="10">
        <f t="shared" ref="Z5" si="9">Y5+21/1440</f>
        <v>0.55902777777777768</v>
      </c>
      <c r="AA5" s="131">
        <f t="shared" ref="AA5:AC20" si="10">Z5+17/1440</f>
        <v>0.57083333333333319</v>
      </c>
      <c r="AB5" s="132">
        <f t="shared" si="10"/>
        <v>0.58263888888888871</v>
      </c>
      <c r="AC5" s="129">
        <f t="shared" si="10"/>
        <v>0.59444444444444422</v>
      </c>
      <c r="AD5" s="10">
        <f t="shared" ref="AD5" si="11">AC5+21/1440</f>
        <v>0.6090277777777775</v>
      </c>
      <c r="AE5" s="10">
        <f t="shared" ref="AE5:AG20" si="12">AD5+17/1440</f>
        <v>0.62083333333333302</v>
      </c>
      <c r="AF5" s="10">
        <f t="shared" si="12"/>
        <v>0.63263888888888853</v>
      </c>
      <c r="AG5" s="10">
        <f t="shared" si="12"/>
        <v>0.64444444444444404</v>
      </c>
      <c r="AH5" s="10">
        <f t="shared" ref="AH5" si="13">AG5+21/1440</f>
        <v>0.65902777777777732</v>
      </c>
      <c r="AI5" s="10">
        <f t="shared" ref="AI5:AK20" si="14">AH5+17/1440</f>
        <v>0.67083333333333284</v>
      </c>
      <c r="AJ5" s="10">
        <f t="shared" si="14"/>
        <v>0.68263888888888835</v>
      </c>
      <c r="AK5" s="10">
        <f t="shared" si="14"/>
        <v>0.69444444444444386</v>
      </c>
      <c r="AL5" s="10">
        <f t="shared" ref="AL5" si="15">AK5+21/1440</f>
        <v>0.70902777777777715</v>
      </c>
      <c r="AM5" s="10">
        <f t="shared" ref="AM5:AO20" si="16">AL5+17/1440</f>
        <v>0.72083333333333266</v>
      </c>
      <c r="AN5" s="20">
        <f t="shared" si="16"/>
        <v>0.73263888888888817</v>
      </c>
      <c r="AO5" s="20">
        <f t="shared" si="16"/>
        <v>0.74444444444444369</v>
      </c>
      <c r="AP5" s="20">
        <f t="shared" ref="AP5" si="17">AO5+21/1440</f>
        <v>0.75902777777777697</v>
      </c>
      <c r="AQ5" s="20">
        <f t="shared" ref="AQ5:AS20" si="18">AP5+17/1440</f>
        <v>0.77083333333333248</v>
      </c>
      <c r="AR5" s="20">
        <f t="shared" si="18"/>
        <v>0.782638888888888</v>
      </c>
      <c r="AS5" s="10">
        <f t="shared" si="18"/>
        <v>0.79444444444444351</v>
      </c>
      <c r="AT5" s="10">
        <f t="shared" ref="AT5:BB5" si="19">AS5+21/1440</f>
        <v>0.80902777777777679</v>
      </c>
      <c r="AU5" s="10">
        <f t="shared" ref="AU5:AW20" si="20">AT5+17/1440</f>
        <v>0.8208333333333323</v>
      </c>
      <c r="AV5" s="10">
        <f t="shared" si="20"/>
        <v>0.83263888888888782</v>
      </c>
      <c r="AW5" s="10">
        <f t="shared" si="20"/>
        <v>0.84444444444444333</v>
      </c>
      <c r="AX5" s="10">
        <f t="shared" si="19"/>
        <v>0.85902777777777661</v>
      </c>
      <c r="AY5" s="10">
        <f t="shared" ref="AY5:AY22" si="21">AX5+17/1440</f>
        <v>0.87083333333333213</v>
      </c>
      <c r="AZ5" s="10">
        <f t="shared" ref="AZ5:AZ22" si="22">AY5+17/1440</f>
        <v>0.88263888888888764</v>
      </c>
      <c r="BA5" s="10">
        <f t="shared" ref="BA5:BA22" si="23">AZ5+17/1440</f>
        <v>0.89444444444444315</v>
      </c>
      <c r="BB5" s="10">
        <f t="shared" si="19"/>
        <v>0.90902777777777644</v>
      </c>
      <c r="BC5" s="10">
        <f t="shared" ref="BC5:BC22" si="24">BB5+17/1440</f>
        <v>0.92083333333333195</v>
      </c>
      <c r="BD5" s="10">
        <f t="shared" ref="BD5:BD22" si="25">BC5+17/1440</f>
        <v>0.93263888888888746</v>
      </c>
      <c r="BE5" s="10"/>
      <c r="BF5" s="10"/>
      <c r="BG5" s="10"/>
      <c r="BH5" s="9"/>
      <c r="BI5" s="66">
        <v>22</v>
      </c>
      <c r="BJ5" s="140">
        <f>(P5-C5)+(AN5-T5)+(BD5-AR5)</f>
        <v>0.56180555555555434</v>
      </c>
      <c r="BK5" s="74">
        <f>HOUR(BJ5)+MINUTE(BJ5)/60</f>
        <v>13.483333333333333</v>
      </c>
      <c r="BL5" s="29">
        <f>BK5+0.38</f>
        <v>13.863333333333333</v>
      </c>
    </row>
    <row r="6" spans="1:64" s="23" customFormat="1" ht="15.75">
      <c r="A6" s="260">
        <v>2</v>
      </c>
      <c r="B6" s="25">
        <v>4</v>
      </c>
      <c r="C6" s="129">
        <f>C5+4/1440</f>
        <v>0.27361111111111097</v>
      </c>
      <c r="D6" s="10">
        <f t="shared" ref="D6" si="26">C6+17/1440</f>
        <v>0.28541666666666654</v>
      </c>
      <c r="E6" s="10">
        <f>E5+4/1440</f>
        <v>0.29722222222222211</v>
      </c>
      <c r="F6" s="10">
        <f t="shared" ref="F6:F12" si="27">E6+21/1440</f>
        <v>0.31180555555555545</v>
      </c>
      <c r="G6" s="10">
        <f t="shared" ref="G6:G13" si="28">F6+17/1440</f>
        <v>0.32361111111111102</v>
      </c>
      <c r="H6" s="10">
        <f t="shared" ref="H6:I6" si="29">G6+17/1440</f>
        <v>0.33541666666666659</v>
      </c>
      <c r="I6" s="10">
        <f t="shared" si="29"/>
        <v>0.34722222222222215</v>
      </c>
      <c r="J6" s="10">
        <f t="shared" si="1"/>
        <v>0.36180555555555549</v>
      </c>
      <c r="K6" s="10">
        <f t="shared" si="2"/>
        <v>0.37361111111111106</v>
      </c>
      <c r="L6" s="20">
        <f t="shared" si="2"/>
        <v>0.38541666666666663</v>
      </c>
      <c r="M6" s="20">
        <f t="shared" si="2"/>
        <v>0.3972222222222222</v>
      </c>
      <c r="N6" s="20">
        <f t="shared" si="1"/>
        <v>0.41180555555555554</v>
      </c>
      <c r="O6" s="20">
        <f t="shared" si="4"/>
        <v>0.4236111111111111</v>
      </c>
      <c r="P6" s="20">
        <f t="shared" si="4"/>
        <v>0.43541666666666667</v>
      </c>
      <c r="Q6" s="10">
        <f t="shared" si="4"/>
        <v>0.44722222222222224</v>
      </c>
      <c r="R6" s="10">
        <f t="shared" si="1"/>
        <v>0.46180555555555558</v>
      </c>
      <c r="S6" s="10">
        <f t="shared" si="6"/>
        <v>0.47361111111111115</v>
      </c>
      <c r="T6" s="10">
        <f t="shared" si="6"/>
        <v>0.48541666666666672</v>
      </c>
      <c r="U6" s="10">
        <f t="shared" si="6"/>
        <v>0.49722222222222229</v>
      </c>
      <c r="V6" s="10">
        <f t="shared" si="1"/>
        <v>0.51180555555555562</v>
      </c>
      <c r="W6" s="10">
        <f t="shared" si="8"/>
        <v>0.52361111111111114</v>
      </c>
      <c r="X6" s="10">
        <f t="shared" si="8"/>
        <v>0.53541666666666665</v>
      </c>
      <c r="Y6" s="10">
        <f t="shared" si="8"/>
        <v>0.54722222222222217</v>
      </c>
      <c r="Z6" s="10">
        <f t="shared" si="1"/>
        <v>0.56180555555555545</v>
      </c>
      <c r="AA6" s="10">
        <f t="shared" si="10"/>
        <v>0.57361111111111096</v>
      </c>
      <c r="AB6" s="115">
        <f t="shared" si="10"/>
        <v>0.58541666666666647</v>
      </c>
      <c r="AC6" s="10">
        <f t="shared" si="10"/>
        <v>0.59722222222222199</v>
      </c>
      <c r="AD6" s="10">
        <f t="shared" si="1"/>
        <v>0.61180555555555527</v>
      </c>
      <c r="AE6" s="10">
        <f t="shared" si="12"/>
        <v>0.62361111111111078</v>
      </c>
      <c r="AF6" s="10">
        <f t="shared" si="12"/>
        <v>0.6354166666666663</v>
      </c>
      <c r="AG6" s="10">
        <f t="shared" si="12"/>
        <v>0.64722222222222181</v>
      </c>
      <c r="AH6" s="10">
        <f t="shared" si="1"/>
        <v>0.66180555555555509</v>
      </c>
      <c r="AI6" s="10">
        <f t="shared" si="14"/>
        <v>0.67361111111111061</v>
      </c>
      <c r="AJ6" s="20">
        <f t="shared" si="14"/>
        <v>0.68541666666666612</v>
      </c>
      <c r="AK6" s="20">
        <f t="shared" si="14"/>
        <v>0.69722222222222163</v>
      </c>
      <c r="AL6" s="20">
        <f t="shared" si="1"/>
        <v>0.71180555555555491</v>
      </c>
      <c r="AM6" s="20">
        <f t="shared" si="16"/>
        <v>0.72361111111111043</v>
      </c>
      <c r="AN6" s="20">
        <f t="shared" si="16"/>
        <v>0.73541666666666594</v>
      </c>
      <c r="AO6" s="10">
        <f t="shared" si="16"/>
        <v>0.74722222222222145</v>
      </c>
      <c r="AP6" s="10">
        <f t="shared" si="1"/>
        <v>0.76180555555555474</v>
      </c>
      <c r="AQ6" s="10">
        <f t="shared" si="18"/>
        <v>0.77361111111111025</v>
      </c>
      <c r="AR6" s="10">
        <f t="shared" si="18"/>
        <v>0.78541666666666576</v>
      </c>
      <c r="AS6" s="10">
        <f t="shared" si="18"/>
        <v>0.79722222222222128</v>
      </c>
      <c r="AT6" s="10">
        <f t="shared" si="1"/>
        <v>0.81180555555555456</v>
      </c>
      <c r="AU6" s="10">
        <f t="shared" si="20"/>
        <v>0.82361111111111007</v>
      </c>
      <c r="AV6" s="10">
        <f t="shared" si="20"/>
        <v>0.83541666666666559</v>
      </c>
      <c r="AW6" s="10">
        <f t="shared" si="20"/>
        <v>0.8472222222222211</v>
      </c>
      <c r="AX6" s="10">
        <f t="shared" ref="AX6" si="30">AW6+21/1440</f>
        <v>0.86180555555555438</v>
      </c>
      <c r="AY6" s="10">
        <f t="shared" si="21"/>
        <v>0.87361111111110989</v>
      </c>
      <c r="AZ6" s="10">
        <f t="shared" si="22"/>
        <v>0.88541666666666541</v>
      </c>
      <c r="BA6" s="10"/>
      <c r="BB6" s="10"/>
      <c r="BC6" s="10"/>
      <c r="BD6" s="10"/>
      <c r="BE6" s="10"/>
      <c r="BF6" s="10"/>
      <c r="BG6" s="10"/>
      <c r="BH6" s="9"/>
      <c r="BI6" s="66">
        <v>20</v>
      </c>
      <c r="BJ6" s="73">
        <f>(L6-C6)+(AJ6-P6)+(AZ6-AN6)</f>
        <v>0.51180555555555451</v>
      </c>
      <c r="BK6" s="74">
        <f>HOUR(BJ6)+MINUTE(BJ6)/60</f>
        <v>12.283333333333333</v>
      </c>
      <c r="BL6" s="29">
        <f t="shared" ref="BL6:BL22" si="31">BK6+0.38</f>
        <v>12.663333333333334</v>
      </c>
    </row>
    <row r="7" spans="1:64" s="23" customFormat="1" ht="16.5" thickBot="1">
      <c r="A7" s="260">
        <v>3</v>
      </c>
      <c r="B7" s="25">
        <v>4</v>
      </c>
      <c r="C7" s="129">
        <f t="shared" ref="C7:C12" si="32">C6+4/1440</f>
        <v>0.27638888888888874</v>
      </c>
      <c r="D7" s="10">
        <f t="shared" ref="D7" si="33">C7+17/1440</f>
        <v>0.28819444444444431</v>
      </c>
      <c r="E7" s="10">
        <f t="shared" ref="E7:E12" si="34">E6+4/1440</f>
        <v>0.29999999999999988</v>
      </c>
      <c r="F7" s="10">
        <f t="shared" si="27"/>
        <v>0.31458333333333321</v>
      </c>
      <c r="G7" s="10">
        <f t="shared" si="28"/>
        <v>0.32638888888888878</v>
      </c>
      <c r="H7" s="10">
        <f t="shared" ref="H7:I7" si="35">G7+17/1440</f>
        <v>0.33819444444444435</v>
      </c>
      <c r="I7" s="10">
        <f t="shared" si="35"/>
        <v>0.34999999999999992</v>
      </c>
      <c r="J7" s="10">
        <f t="shared" si="1"/>
        <v>0.36458333333333326</v>
      </c>
      <c r="K7" s="10">
        <f t="shared" si="2"/>
        <v>0.37638888888888883</v>
      </c>
      <c r="L7" s="10">
        <f t="shared" si="2"/>
        <v>0.3881944444444444</v>
      </c>
      <c r="M7" s="10">
        <f t="shared" si="2"/>
        <v>0.39999999999999997</v>
      </c>
      <c r="N7" s="10">
        <f t="shared" si="1"/>
        <v>0.4145833333333333</v>
      </c>
      <c r="O7" s="10">
        <f t="shared" si="4"/>
        <v>0.42638888888888887</v>
      </c>
      <c r="P7" s="10">
        <f t="shared" si="4"/>
        <v>0.43819444444444444</v>
      </c>
      <c r="Q7" s="10">
        <f t="shared" si="4"/>
        <v>0.45</v>
      </c>
      <c r="R7" s="10">
        <f t="shared" si="1"/>
        <v>0.46458333333333335</v>
      </c>
      <c r="S7" s="10">
        <f t="shared" si="6"/>
        <v>0.47638888888888892</v>
      </c>
      <c r="T7" s="20">
        <f t="shared" si="6"/>
        <v>0.48819444444444449</v>
      </c>
      <c r="U7" s="20">
        <f t="shared" si="6"/>
        <v>0.5</v>
      </c>
      <c r="V7" s="20">
        <f t="shared" si="1"/>
        <v>0.51458333333333328</v>
      </c>
      <c r="W7" s="20">
        <f t="shared" si="8"/>
        <v>0.5263888888888888</v>
      </c>
      <c r="X7" s="20">
        <f t="shared" si="8"/>
        <v>0.53819444444444431</v>
      </c>
      <c r="Y7" s="10">
        <f t="shared" si="8"/>
        <v>0.54999999999999982</v>
      </c>
      <c r="Z7" s="10">
        <f t="shared" si="1"/>
        <v>0.5645833333333331</v>
      </c>
      <c r="AA7" s="10">
        <f t="shared" si="10"/>
        <v>0.57638888888888862</v>
      </c>
      <c r="AB7" s="130">
        <f t="shared" si="10"/>
        <v>0.58819444444444413</v>
      </c>
      <c r="AC7" s="10">
        <f t="shared" si="10"/>
        <v>0.59999999999999964</v>
      </c>
      <c r="AD7" s="10">
        <f t="shared" si="1"/>
        <v>0.61458333333333293</v>
      </c>
      <c r="AE7" s="10">
        <f t="shared" si="12"/>
        <v>0.62638888888888844</v>
      </c>
      <c r="AF7" s="137">
        <f t="shared" si="12"/>
        <v>0.63819444444444395</v>
      </c>
      <c r="AG7" s="20">
        <f t="shared" si="12"/>
        <v>0.64999999999999947</v>
      </c>
      <c r="AH7" s="20">
        <f t="shared" si="1"/>
        <v>0.66458333333333275</v>
      </c>
      <c r="AI7" s="20">
        <f t="shared" si="14"/>
        <v>0.67638888888888826</v>
      </c>
      <c r="AJ7" s="20">
        <f t="shared" si="14"/>
        <v>0.68819444444444378</v>
      </c>
      <c r="AK7" s="10">
        <f t="shared" si="14"/>
        <v>0.69999999999999929</v>
      </c>
      <c r="AL7" s="10">
        <f t="shared" si="1"/>
        <v>0.71458333333333257</v>
      </c>
      <c r="AM7" s="10">
        <f t="shared" si="16"/>
        <v>0.72638888888888808</v>
      </c>
      <c r="AN7" s="10">
        <f t="shared" si="16"/>
        <v>0.7381944444444436</v>
      </c>
      <c r="AO7" s="10">
        <f t="shared" si="16"/>
        <v>0.74999999999999911</v>
      </c>
      <c r="AP7" s="10">
        <f t="shared" si="1"/>
        <v>0.76458333333333239</v>
      </c>
      <c r="AQ7" s="10">
        <f t="shared" si="18"/>
        <v>0.77638888888888791</v>
      </c>
      <c r="AR7" s="10">
        <f t="shared" si="18"/>
        <v>0.78819444444444342</v>
      </c>
      <c r="AS7" s="10">
        <f t="shared" si="18"/>
        <v>0.79999999999999893</v>
      </c>
      <c r="AT7" s="10">
        <f t="shared" si="1"/>
        <v>0.81458333333333222</v>
      </c>
      <c r="AU7" s="10">
        <f t="shared" si="20"/>
        <v>0.82638888888888773</v>
      </c>
      <c r="AV7" s="10">
        <f t="shared" si="20"/>
        <v>0.83819444444444324</v>
      </c>
      <c r="AW7" s="10">
        <f t="shared" si="20"/>
        <v>0.84999999999999876</v>
      </c>
      <c r="AX7" s="10">
        <f t="shared" ref="AX7" si="36">AW7+21/1440</f>
        <v>0.86458333333333204</v>
      </c>
      <c r="AY7" s="10"/>
      <c r="AZ7" s="10"/>
      <c r="BA7" s="10"/>
      <c r="BB7" s="10"/>
      <c r="BC7" s="10"/>
      <c r="BD7" s="10"/>
      <c r="BE7" s="10"/>
      <c r="BF7" s="10"/>
      <c r="BG7" s="10"/>
      <c r="BH7" s="9"/>
      <c r="BI7" s="66">
        <v>19</v>
      </c>
      <c r="BJ7" s="73">
        <f>(T7-C7)+(AF7-X7)+(AX7-AJ7)</f>
        <v>0.48819444444444365</v>
      </c>
      <c r="BK7" s="74">
        <f t="shared" ref="BK7:BK22" si="37">HOUR(BJ7)+MINUTE(BJ7)/60</f>
        <v>11.716666666666667</v>
      </c>
      <c r="BL7" s="29">
        <f t="shared" si="31"/>
        <v>12.096666666666668</v>
      </c>
    </row>
    <row r="8" spans="1:64" s="23" customFormat="1" ht="16.5" thickBot="1">
      <c r="A8" s="260">
        <v>4</v>
      </c>
      <c r="B8" s="25">
        <v>4</v>
      </c>
      <c r="C8" s="129">
        <f t="shared" si="32"/>
        <v>0.27916666666666651</v>
      </c>
      <c r="D8" s="10">
        <f t="shared" ref="D8" si="38">C8+17/1440</f>
        <v>0.29097222222222208</v>
      </c>
      <c r="E8" s="10">
        <f t="shared" si="34"/>
        <v>0.30277777777777765</v>
      </c>
      <c r="F8" s="10">
        <f t="shared" si="27"/>
        <v>0.31736111111111098</v>
      </c>
      <c r="G8" s="10">
        <f t="shared" si="28"/>
        <v>0.32916666666666655</v>
      </c>
      <c r="H8" s="10">
        <f t="shared" ref="H8:I8" si="39">G8+17/1440</f>
        <v>0.34097222222222212</v>
      </c>
      <c r="I8" s="10">
        <f t="shared" si="39"/>
        <v>0.35277777777777769</v>
      </c>
      <c r="J8" s="10">
        <f t="shared" si="1"/>
        <v>0.36736111111111103</v>
      </c>
      <c r="K8" s="10">
        <f t="shared" si="2"/>
        <v>0.3791666666666666</v>
      </c>
      <c r="L8" s="10">
        <f t="shared" si="2"/>
        <v>0.39097222222222217</v>
      </c>
      <c r="M8" s="10">
        <f t="shared" si="2"/>
        <v>0.40277777777777773</v>
      </c>
      <c r="N8" s="10">
        <f t="shared" si="1"/>
        <v>0.41736111111111107</v>
      </c>
      <c r="O8" s="10">
        <f t="shared" si="4"/>
        <v>0.42916666666666664</v>
      </c>
      <c r="P8" s="20">
        <f t="shared" si="4"/>
        <v>0.44097222222222221</v>
      </c>
      <c r="Q8" s="20">
        <f t="shared" si="4"/>
        <v>0.45277777777777778</v>
      </c>
      <c r="R8" s="20">
        <f t="shared" si="1"/>
        <v>0.46736111111111112</v>
      </c>
      <c r="S8" s="20">
        <f t="shared" si="6"/>
        <v>0.47916666666666669</v>
      </c>
      <c r="T8" s="20">
        <f t="shared" si="6"/>
        <v>0.49097222222222225</v>
      </c>
      <c r="U8" s="10">
        <f t="shared" si="6"/>
        <v>0.50277777777777777</v>
      </c>
      <c r="V8" s="10">
        <f t="shared" si="1"/>
        <v>0.51736111111111105</v>
      </c>
      <c r="W8" s="10">
        <f t="shared" si="8"/>
        <v>0.52916666666666656</v>
      </c>
      <c r="X8" s="10">
        <f t="shared" si="8"/>
        <v>0.54097222222222208</v>
      </c>
      <c r="Y8" s="10">
        <f t="shared" si="8"/>
        <v>0.55277777777777759</v>
      </c>
      <c r="Z8" s="10">
        <f t="shared" si="1"/>
        <v>0.56736111111111087</v>
      </c>
      <c r="AA8" s="131">
        <f t="shared" si="10"/>
        <v>0.57916666666666639</v>
      </c>
      <c r="AB8" s="132">
        <f t="shared" si="10"/>
        <v>0.5909722222222219</v>
      </c>
      <c r="AC8" s="129">
        <f t="shared" si="10"/>
        <v>0.60277777777777741</v>
      </c>
      <c r="AD8" s="10">
        <f t="shared" si="1"/>
        <v>0.61736111111111069</v>
      </c>
      <c r="AE8" s="131">
        <f t="shared" si="12"/>
        <v>0.62916666666666621</v>
      </c>
      <c r="AF8" s="10">
        <f t="shared" si="12"/>
        <v>0.64097222222222172</v>
      </c>
      <c r="AG8" s="129">
        <f t="shared" si="12"/>
        <v>0.65277777777777724</v>
      </c>
      <c r="AH8" s="10">
        <f t="shared" si="1"/>
        <v>0.66736111111111052</v>
      </c>
      <c r="AI8" s="10">
        <f t="shared" si="14"/>
        <v>0.67916666666666603</v>
      </c>
      <c r="AJ8" s="10">
        <f t="shared" si="14"/>
        <v>0.69097222222222154</v>
      </c>
      <c r="AK8" s="10">
        <f t="shared" si="14"/>
        <v>0.70277777777777706</v>
      </c>
      <c r="AL8" s="10">
        <f t="shared" si="1"/>
        <v>0.71736111111111034</v>
      </c>
      <c r="AM8" s="10">
        <f t="shared" si="16"/>
        <v>0.72916666666666585</v>
      </c>
      <c r="AN8" s="10">
        <f t="shared" si="16"/>
        <v>0.74097222222222137</v>
      </c>
      <c r="AO8" s="10">
        <f t="shared" si="16"/>
        <v>0.75277777777777688</v>
      </c>
      <c r="AP8" s="10">
        <f t="shared" si="1"/>
        <v>0.76736111111111016</v>
      </c>
      <c r="AQ8" s="10">
        <f t="shared" si="18"/>
        <v>0.77916666666666567</v>
      </c>
      <c r="AR8" s="20">
        <f t="shared" si="18"/>
        <v>0.79097222222222119</v>
      </c>
      <c r="AS8" s="20">
        <f t="shared" si="18"/>
        <v>0.8027777777777767</v>
      </c>
      <c r="AT8" s="20">
        <f t="shared" si="1"/>
        <v>0.81736111111110998</v>
      </c>
      <c r="AU8" s="20">
        <f t="shared" si="20"/>
        <v>0.8291666666666655</v>
      </c>
      <c r="AV8" s="20">
        <f t="shared" si="20"/>
        <v>0.84097222222222101</v>
      </c>
      <c r="AW8" s="10">
        <f t="shared" si="20"/>
        <v>0.85277777777777652</v>
      </c>
      <c r="AX8" s="10">
        <f t="shared" ref="AX8" si="40">AW8+21/1440</f>
        <v>0.86736111111110981</v>
      </c>
      <c r="AY8" s="10">
        <f t="shared" si="21"/>
        <v>0.87916666666666532</v>
      </c>
      <c r="AZ8" s="10">
        <f t="shared" si="22"/>
        <v>0.89097222222222083</v>
      </c>
      <c r="BA8" s="10">
        <f t="shared" si="23"/>
        <v>0.90277777777777635</v>
      </c>
      <c r="BB8" s="10">
        <f t="shared" ref="BB8" si="41">BA8+21/1440</f>
        <v>0.91736111111110963</v>
      </c>
      <c r="BC8" s="10">
        <f t="shared" si="24"/>
        <v>0.92916666666666514</v>
      </c>
      <c r="BD8" s="10">
        <f t="shared" si="25"/>
        <v>0.94097222222222066</v>
      </c>
      <c r="BE8" s="10">
        <f t="shared" ref="BE8" si="42">BD8+17/1440</f>
        <v>0.95277777777777617</v>
      </c>
      <c r="BF8" s="10">
        <f t="shared" ref="BF8" si="43">BE8+21/1440</f>
        <v>0.96736111111110945</v>
      </c>
      <c r="BG8" s="10"/>
      <c r="BH8" s="9"/>
      <c r="BI8" s="66">
        <v>23</v>
      </c>
      <c r="BJ8" s="73">
        <f>(P8-C8)+(AR8-T8)+(BF8-AV8)</f>
        <v>0.58819444444444313</v>
      </c>
      <c r="BK8" s="74">
        <f t="shared" si="37"/>
        <v>14.116666666666667</v>
      </c>
      <c r="BL8" s="29">
        <f t="shared" si="31"/>
        <v>14.496666666666668</v>
      </c>
    </row>
    <row r="9" spans="1:64" s="23" customFormat="1" ht="15.75">
      <c r="A9" s="260">
        <v>5</v>
      </c>
      <c r="B9" s="25">
        <v>4</v>
      </c>
      <c r="C9" s="129">
        <f t="shared" si="32"/>
        <v>0.28194444444444428</v>
      </c>
      <c r="D9" s="10">
        <f t="shared" ref="D9" si="44">C9+17/1440</f>
        <v>0.29374999999999984</v>
      </c>
      <c r="E9" s="10">
        <f t="shared" si="34"/>
        <v>0.30555555555555541</v>
      </c>
      <c r="F9" s="10">
        <f t="shared" si="27"/>
        <v>0.32013888888888875</v>
      </c>
      <c r="G9" s="10">
        <f t="shared" si="28"/>
        <v>0.33194444444444432</v>
      </c>
      <c r="H9" s="10">
        <f t="shared" ref="H9:I9" si="45">G9+17/1440</f>
        <v>0.34374999999999989</v>
      </c>
      <c r="I9" s="10">
        <f t="shared" si="45"/>
        <v>0.35555555555555546</v>
      </c>
      <c r="J9" s="10">
        <f t="shared" si="1"/>
        <v>0.3701388888888888</v>
      </c>
      <c r="K9" s="10">
        <f t="shared" si="2"/>
        <v>0.38194444444444436</v>
      </c>
      <c r="L9" s="20">
        <f t="shared" si="2"/>
        <v>0.39374999999999993</v>
      </c>
      <c r="M9" s="20">
        <f t="shared" si="2"/>
        <v>0.4055555555555555</v>
      </c>
      <c r="N9" s="20">
        <f t="shared" si="1"/>
        <v>0.42013888888888884</v>
      </c>
      <c r="O9" s="20">
        <f t="shared" si="4"/>
        <v>0.43194444444444441</v>
      </c>
      <c r="P9" s="20">
        <f t="shared" si="4"/>
        <v>0.44374999999999998</v>
      </c>
      <c r="Q9" s="10">
        <f t="shared" si="4"/>
        <v>0.45555555555555555</v>
      </c>
      <c r="R9" s="10">
        <f t="shared" si="1"/>
        <v>0.47013888888888888</v>
      </c>
      <c r="S9" s="10">
        <f t="shared" si="6"/>
        <v>0.48194444444444445</v>
      </c>
      <c r="T9" s="10">
        <f t="shared" si="6"/>
        <v>0.49375000000000002</v>
      </c>
      <c r="U9" s="10">
        <f t="shared" si="6"/>
        <v>0.50555555555555554</v>
      </c>
      <c r="V9" s="10">
        <f t="shared" si="1"/>
        <v>0.52013888888888882</v>
      </c>
      <c r="W9" s="10">
        <f t="shared" si="8"/>
        <v>0.53194444444444433</v>
      </c>
      <c r="X9" s="10">
        <f t="shared" si="8"/>
        <v>0.54374999999999984</v>
      </c>
      <c r="Y9" s="10">
        <f t="shared" si="8"/>
        <v>0.55555555555555536</v>
      </c>
      <c r="Z9" s="10">
        <f t="shared" si="1"/>
        <v>0.57013888888888864</v>
      </c>
      <c r="AA9" s="10">
        <f t="shared" si="10"/>
        <v>0.58194444444444415</v>
      </c>
      <c r="AB9" s="115">
        <f t="shared" si="10"/>
        <v>0.59374999999999967</v>
      </c>
      <c r="AC9" s="10">
        <f t="shared" si="10"/>
        <v>0.60555555555555518</v>
      </c>
      <c r="AD9" s="10">
        <f t="shared" si="1"/>
        <v>0.62013888888888846</v>
      </c>
      <c r="AE9" s="10">
        <f t="shared" si="12"/>
        <v>0.63194444444444398</v>
      </c>
      <c r="AF9" s="115">
        <f t="shared" si="12"/>
        <v>0.64374999999999949</v>
      </c>
      <c r="AG9" s="10">
        <f t="shared" si="12"/>
        <v>0.655555555555555</v>
      </c>
      <c r="AH9" s="10">
        <f t="shared" si="1"/>
        <v>0.67013888888888828</v>
      </c>
      <c r="AI9" s="10">
        <f t="shared" si="14"/>
        <v>0.6819444444444438</v>
      </c>
      <c r="AJ9" s="20">
        <f t="shared" si="14"/>
        <v>0.69374999999999931</v>
      </c>
      <c r="AK9" s="20">
        <f t="shared" si="14"/>
        <v>0.70555555555555483</v>
      </c>
      <c r="AL9" s="20">
        <f t="shared" si="1"/>
        <v>0.72013888888888811</v>
      </c>
      <c r="AM9" s="20">
        <f t="shared" si="16"/>
        <v>0.73194444444444362</v>
      </c>
      <c r="AN9" s="20">
        <f t="shared" si="16"/>
        <v>0.74374999999999913</v>
      </c>
      <c r="AO9" s="10">
        <f t="shared" si="16"/>
        <v>0.75555555555555465</v>
      </c>
      <c r="AP9" s="10">
        <f t="shared" si="1"/>
        <v>0.77013888888888793</v>
      </c>
      <c r="AQ9" s="10">
        <f t="shared" si="18"/>
        <v>0.78194444444444344</v>
      </c>
      <c r="AR9" s="10">
        <f t="shared" si="18"/>
        <v>0.79374999999999896</v>
      </c>
      <c r="AS9" s="10">
        <f t="shared" si="18"/>
        <v>0.80555555555555447</v>
      </c>
      <c r="AT9" s="10">
        <f t="shared" si="1"/>
        <v>0.82013888888888775</v>
      </c>
      <c r="AU9" s="10">
        <f t="shared" si="20"/>
        <v>0.83194444444444327</v>
      </c>
      <c r="AV9" s="10">
        <f t="shared" si="20"/>
        <v>0.84374999999999878</v>
      </c>
      <c r="AW9" s="10">
        <f t="shared" si="20"/>
        <v>0.85555555555555429</v>
      </c>
      <c r="AX9" s="10">
        <f t="shared" ref="AX9:AX10" si="46">AW9+21/1440</f>
        <v>0.87013888888888757</v>
      </c>
      <c r="AY9" s="10"/>
      <c r="AZ9" s="10"/>
      <c r="BA9" s="10"/>
      <c r="BB9" s="10"/>
      <c r="BC9" s="10"/>
      <c r="BD9" s="10"/>
      <c r="BE9" s="10"/>
      <c r="BF9" s="10"/>
      <c r="BG9" s="10"/>
      <c r="BH9" s="9"/>
      <c r="BI9" s="66">
        <v>19</v>
      </c>
      <c r="BJ9" s="73">
        <f>(L9-C9)+(AJ9-P9)+(AX9-AN9)</f>
        <v>0.48819444444444343</v>
      </c>
      <c r="BK9" s="74">
        <f t="shared" si="37"/>
        <v>11.716666666666667</v>
      </c>
      <c r="BL9" s="29">
        <f t="shared" si="31"/>
        <v>12.096666666666668</v>
      </c>
    </row>
    <row r="10" spans="1:64" s="23" customFormat="1" ht="15.75">
      <c r="A10" s="260">
        <v>6</v>
      </c>
      <c r="B10" s="25">
        <v>4</v>
      </c>
      <c r="C10" s="129">
        <f t="shared" si="32"/>
        <v>0.28472222222222204</v>
      </c>
      <c r="D10" s="10">
        <f t="shared" ref="D10" si="47">C10+17/1440</f>
        <v>0.29652777777777761</v>
      </c>
      <c r="E10" s="10">
        <f t="shared" si="34"/>
        <v>0.30833333333333318</v>
      </c>
      <c r="F10" s="10">
        <f t="shared" si="27"/>
        <v>0.32291666666666652</v>
      </c>
      <c r="G10" s="10">
        <f t="shared" si="28"/>
        <v>0.33472222222222209</v>
      </c>
      <c r="H10" s="10">
        <f t="shared" ref="H10:I10" si="48">G10+17/1440</f>
        <v>0.34652777777777766</v>
      </c>
      <c r="I10" s="10">
        <f t="shared" si="48"/>
        <v>0.35833333333333323</v>
      </c>
      <c r="J10" s="10">
        <f t="shared" si="1"/>
        <v>0.37291666666666656</v>
      </c>
      <c r="K10" s="10">
        <f t="shared" si="2"/>
        <v>0.38472222222222213</v>
      </c>
      <c r="L10" s="10">
        <f t="shared" si="2"/>
        <v>0.3965277777777777</v>
      </c>
      <c r="M10" s="10">
        <f t="shared" si="2"/>
        <v>0.40833333333333327</v>
      </c>
      <c r="N10" s="10">
        <f t="shared" si="1"/>
        <v>0.42291666666666661</v>
      </c>
      <c r="O10" s="10">
        <f t="shared" si="4"/>
        <v>0.43472222222222218</v>
      </c>
      <c r="P10" s="10">
        <f t="shared" si="4"/>
        <v>0.44652777777777775</v>
      </c>
      <c r="Q10" s="10">
        <f t="shared" si="4"/>
        <v>0.45833333333333331</v>
      </c>
      <c r="R10" s="10">
        <f t="shared" si="1"/>
        <v>0.47291666666666665</v>
      </c>
      <c r="S10" s="10">
        <f t="shared" si="6"/>
        <v>0.48472222222222222</v>
      </c>
      <c r="T10" s="20">
        <f t="shared" si="6"/>
        <v>0.49652777777777779</v>
      </c>
      <c r="U10" s="20">
        <f t="shared" si="6"/>
        <v>0.5083333333333333</v>
      </c>
      <c r="V10" s="20">
        <f t="shared" si="1"/>
        <v>0.52291666666666659</v>
      </c>
      <c r="W10" s="20">
        <f t="shared" si="8"/>
        <v>0.5347222222222221</v>
      </c>
      <c r="X10" s="20">
        <f t="shared" si="8"/>
        <v>0.54652777777777761</v>
      </c>
      <c r="Y10" s="10">
        <f t="shared" si="8"/>
        <v>0.55833333333333313</v>
      </c>
      <c r="Z10" s="10">
        <f t="shared" si="1"/>
        <v>0.57291666666666641</v>
      </c>
      <c r="AA10" s="10">
        <f t="shared" si="10"/>
        <v>0.58472222222222192</v>
      </c>
      <c r="AB10" s="10">
        <f t="shared" si="10"/>
        <v>0.59652777777777743</v>
      </c>
      <c r="AC10" s="10">
        <f t="shared" si="10"/>
        <v>0.60833333333333295</v>
      </c>
      <c r="AD10" s="10">
        <f t="shared" si="1"/>
        <v>0.62291666666666623</v>
      </c>
      <c r="AE10" s="10">
        <f t="shared" si="12"/>
        <v>0.63472222222222174</v>
      </c>
      <c r="AF10" s="10">
        <f t="shared" si="12"/>
        <v>0.64652777777777726</v>
      </c>
      <c r="AG10" s="10">
        <f t="shared" si="12"/>
        <v>0.65833333333333277</v>
      </c>
      <c r="AH10" s="10">
        <f t="shared" si="1"/>
        <v>0.67291666666666605</v>
      </c>
      <c r="AI10" s="10">
        <f t="shared" si="14"/>
        <v>0.68472222222222157</v>
      </c>
      <c r="AJ10" s="10">
        <f t="shared" si="14"/>
        <v>0.69652777777777708</v>
      </c>
      <c r="AK10" s="10">
        <f t="shared" si="14"/>
        <v>0.70833333333333259</v>
      </c>
      <c r="AL10" s="10">
        <f t="shared" si="1"/>
        <v>0.72291666666666587</v>
      </c>
      <c r="AM10" s="10">
        <f t="shared" si="16"/>
        <v>0.73472222222222139</v>
      </c>
      <c r="AN10" s="20">
        <f t="shared" si="16"/>
        <v>0.7465277777777769</v>
      </c>
      <c r="AO10" s="20">
        <f t="shared" si="16"/>
        <v>0.75833333333333242</v>
      </c>
      <c r="AP10" s="20">
        <f t="shared" si="1"/>
        <v>0.7729166666666657</v>
      </c>
      <c r="AQ10" s="20">
        <f t="shared" si="18"/>
        <v>0.78472222222222121</v>
      </c>
      <c r="AR10" s="20">
        <f t="shared" si="18"/>
        <v>0.79652777777777672</v>
      </c>
      <c r="AS10" s="10">
        <f t="shared" si="18"/>
        <v>0.80833333333333224</v>
      </c>
      <c r="AT10" s="10">
        <f t="shared" si="1"/>
        <v>0.82291666666666552</v>
      </c>
      <c r="AU10" s="10">
        <f t="shared" si="20"/>
        <v>0.83472222222222103</v>
      </c>
      <c r="AV10" s="10">
        <f t="shared" si="20"/>
        <v>0.84652777777777655</v>
      </c>
      <c r="AW10" s="10">
        <f t="shared" si="20"/>
        <v>0.85833333333333206</v>
      </c>
      <c r="AX10" s="10">
        <f t="shared" si="46"/>
        <v>0.87291666666666534</v>
      </c>
      <c r="AY10" s="10">
        <f t="shared" ref="AY10" si="49">AX10+17/1440</f>
        <v>0.88472222222222086</v>
      </c>
      <c r="AZ10" s="10">
        <f t="shared" ref="AZ10" si="50">AY10+17/1440</f>
        <v>0.89652777777777637</v>
      </c>
      <c r="BA10" s="10"/>
      <c r="BB10" s="10"/>
      <c r="BC10" s="10"/>
      <c r="BD10" s="10"/>
      <c r="BE10" s="10"/>
      <c r="BF10" s="10"/>
      <c r="BG10" s="10"/>
      <c r="BH10" s="9"/>
      <c r="BI10" s="66">
        <v>20</v>
      </c>
      <c r="BJ10" s="73">
        <f>(T10-C10)+(AN10-X10)+(AZ10-AR10)</f>
        <v>0.51180555555555474</v>
      </c>
      <c r="BK10" s="74">
        <f t="shared" si="37"/>
        <v>12.283333333333333</v>
      </c>
      <c r="BL10" s="29">
        <f t="shared" si="31"/>
        <v>12.663333333333334</v>
      </c>
    </row>
    <row r="11" spans="1:64" s="23" customFormat="1" ht="15.75">
      <c r="A11" s="260">
        <v>7</v>
      </c>
      <c r="B11" s="25">
        <v>4</v>
      </c>
      <c r="C11" s="129">
        <f t="shared" si="32"/>
        <v>0.28749999999999981</v>
      </c>
      <c r="D11" s="10">
        <f t="shared" ref="D11" si="51">C11+17/1440</f>
        <v>0.29930555555555538</v>
      </c>
      <c r="E11" s="10">
        <f t="shared" si="34"/>
        <v>0.31111111111111095</v>
      </c>
      <c r="F11" s="10">
        <f t="shared" si="27"/>
        <v>0.32569444444444429</v>
      </c>
      <c r="G11" s="10">
        <f t="shared" si="28"/>
        <v>0.33749999999999986</v>
      </c>
      <c r="H11" s="10">
        <f t="shared" ref="H11:I11" si="52">G11+17/1440</f>
        <v>0.34930555555555542</v>
      </c>
      <c r="I11" s="10">
        <f t="shared" si="52"/>
        <v>0.36111111111111099</v>
      </c>
      <c r="J11" s="10">
        <f t="shared" si="1"/>
        <v>0.37569444444444433</v>
      </c>
      <c r="K11" s="10">
        <f t="shared" si="2"/>
        <v>0.3874999999999999</v>
      </c>
      <c r="L11" s="10">
        <f t="shared" si="2"/>
        <v>0.39930555555555547</v>
      </c>
      <c r="M11" s="10">
        <f t="shared" si="2"/>
        <v>0.41111111111111104</v>
      </c>
      <c r="N11" s="10">
        <f t="shared" si="1"/>
        <v>0.42569444444444438</v>
      </c>
      <c r="O11" s="10">
        <f t="shared" si="4"/>
        <v>0.43749999999999994</v>
      </c>
      <c r="P11" s="20">
        <f t="shared" si="4"/>
        <v>0.44930555555555551</v>
      </c>
      <c r="Q11" s="20">
        <f t="shared" si="4"/>
        <v>0.46111111111111108</v>
      </c>
      <c r="R11" s="20">
        <f t="shared" si="1"/>
        <v>0.47569444444444442</v>
      </c>
      <c r="S11" s="20">
        <f t="shared" si="6"/>
        <v>0.48749999999999999</v>
      </c>
      <c r="T11" s="20">
        <f t="shared" si="6"/>
        <v>0.49930555555555556</v>
      </c>
      <c r="U11" s="10">
        <f t="shared" si="6"/>
        <v>0.51111111111111107</v>
      </c>
      <c r="V11" s="10">
        <f t="shared" si="1"/>
        <v>0.52569444444444435</v>
      </c>
      <c r="W11" s="10">
        <f t="shared" si="8"/>
        <v>0.53749999999999987</v>
      </c>
      <c r="X11" s="10">
        <f t="shared" si="8"/>
        <v>0.54930555555555538</v>
      </c>
      <c r="Y11" s="10">
        <f t="shared" si="8"/>
        <v>0.56111111111111089</v>
      </c>
      <c r="Z11" s="10">
        <f t="shared" si="1"/>
        <v>0.57569444444444418</v>
      </c>
      <c r="AA11" s="10">
        <f t="shared" si="10"/>
        <v>0.58749999999999969</v>
      </c>
      <c r="AB11" s="10">
        <f t="shared" si="10"/>
        <v>0.5993055555555552</v>
      </c>
      <c r="AC11" s="10">
        <f t="shared" si="10"/>
        <v>0.61111111111111072</v>
      </c>
      <c r="AD11" s="10">
        <f t="shared" si="1"/>
        <v>0.625694444444444</v>
      </c>
      <c r="AE11" s="10">
        <f t="shared" si="12"/>
        <v>0.63749999999999951</v>
      </c>
      <c r="AF11" s="20">
        <f t="shared" si="12"/>
        <v>0.64930555555555503</v>
      </c>
      <c r="AG11" s="20">
        <f t="shared" si="12"/>
        <v>0.66111111111111054</v>
      </c>
      <c r="AH11" s="20">
        <f t="shared" si="1"/>
        <v>0.67569444444444382</v>
      </c>
      <c r="AI11" s="20">
        <f t="shared" si="14"/>
        <v>0.68749999999999933</v>
      </c>
      <c r="AJ11" s="20">
        <f t="shared" si="14"/>
        <v>0.69930555555555485</v>
      </c>
      <c r="AK11" s="10">
        <f t="shared" si="14"/>
        <v>0.71111111111111036</v>
      </c>
      <c r="AL11" s="10">
        <f t="shared" si="1"/>
        <v>0.72569444444444364</v>
      </c>
      <c r="AM11" s="10">
        <f t="shared" si="16"/>
        <v>0.73749999999999916</v>
      </c>
      <c r="AN11" s="10">
        <f t="shared" si="16"/>
        <v>0.74930555555555467</v>
      </c>
      <c r="AO11" s="10">
        <f t="shared" si="16"/>
        <v>0.76111111111111018</v>
      </c>
      <c r="AP11" s="10">
        <f t="shared" si="1"/>
        <v>0.77569444444444346</v>
      </c>
      <c r="AQ11" s="10">
        <f t="shared" si="18"/>
        <v>0.78749999999999898</v>
      </c>
      <c r="AR11" s="10">
        <f t="shared" si="18"/>
        <v>0.79930555555555449</v>
      </c>
      <c r="AS11" s="10">
        <f t="shared" si="18"/>
        <v>0.81111111111111001</v>
      </c>
      <c r="AT11" s="10">
        <f t="shared" si="1"/>
        <v>0.82569444444444329</v>
      </c>
      <c r="AU11" s="10">
        <f t="shared" si="20"/>
        <v>0.8374999999999988</v>
      </c>
      <c r="AV11" s="10">
        <f t="shared" si="20"/>
        <v>0.84930555555555431</v>
      </c>
      <c r="AW11" s="10">
        <f t="shared" si="20"/>
        <v>0.86111111111110983</v>
      </c>
      <c r="AX11" s="10">
        <f t="shared" ref="AX11" si="53">AW11+21/1440</f>
        <v>0.87569444444444311</v>
      </c>
      <c r="AY11" s="10"/>
      <c r="AZ11" s="10"/>
      <c r="BA11" s="10"/>
      <c r="BB11" s="10"/>
      <c r="BC11" s="10"/>
      <c r="BD11" s="10"/>
      <c r="BE11" s="10"/>
      <c r="BF11" s="10"/>
      <c r="BG11" s="10"/>
      <c r="BH11" s="9"/>
      <c r="BI11" s="66">
        <v>19</v>
      </c>
      <c r="BJ11" s="73">
        <f>(P11-C11)+(AF11-T11)+(AX11-AJ11)</f>
        <v>0.48819444444444343</v>
      </c>
      <c r="BK11" s="74">
        <f t="shared" si="37"/>
        <v>11.716666666666667</v>
      </c>
      <c r="BL11" s="29">
        <f t="shared" si="31"/>
        <v>12.096666666666668</v>
      </c>
    </row>
    <row r="12" spans="1:64" s="23" customFormat="1" ht="16.5" thickBot="1">
      <c r="A12" s="260">
        <v>8</v>
      </c>
      <c r="B12" s="25">
        <v>4</v>
      </c>
      <c r="C12" s="129">
        <f t="shared" si="32"/>
        <v>0.29027777777777758</v>
      </c>
      <c r="D12" s="10">
        <f t="shared" ref="D12" si="54">C12+17/1440</f>
        <v>0.30208333333333315</v>
      </c>
      <c r="E12" s="10">
        <f t="shared" si="34"/>
        <v>0.31388888888888872</v>
      </c>
      <c r="F12" s="10">
        <f t="shared" si="27"/>
        <v>0.32847222222222205</v>
      </c>
      <c r="G12" s="10">
        <f t="shared" si="28"/>
        <v>0.34027777777777762</v>
      </c>
      <c r="H12" s="10">
        <f t="shared" ref="H12:I12" si="55">G12+17/1440</f>
        <v>0.35208333333333319</v>
      </c>
      <c r="I12" s="10">
        <f t="shared" si="55"/>
        <v>0.36388888888888876</v>
      </c>
      <c r="J12" s="10">
        <f t="shared" si="1"/>
        <v>0.3784722222222221</v>
      </c>
      <c r="K12" s="10">
        <f t="shared" si="2"/>
        <v>0.39027777777777767</v>
      </c>
      <c r="L12" s="10">
        <f t="shared" si="2"/>
        <v>0.40208333333333324</v>
      </c>
      <c r="M12" s="10">
        <f t="shared" si="2"/>
        <v>0.41388888888888881</v>
      </c>
      <c r="N12" s="10">
        <f t="shared" si="1"/>
        <v>0.42847222222222214</v>
      </c>
      <c r="O12" s="10">
        <f t="shared" si="4"/>
        <v>0.44027777777777771</v>
      </c>
      <c r="P12" s="10">
        <f t="shared" si="4"/>
        <v>0.45208333333333328</v>
      </c>
      <c r="Q12" s="10">
        <f t="shared" si="4"/>
        <v>0.46388888888888885</v>
      </c>
      <c r="R12" s="10">
        <f t="shared" si="1"/>
        <v>0.47847222222222219</v>
      </c>
      <c r="S12" s="10">
        <f t="shared" si="6"/>
        <v>0.49027777777777776</v>
      </c>
      <c r="T12" s="20">
        <f t="shared" si="6"/>
        <v>0.50208333333333333</v>
      </c>
      <c r="U12" s="20">
        <f t="shared" si="6"/>
        <v>0.51388888888888884</v>
      </c>
      <c r="V12" s="20">
        <f t="shared" si="1"/>
        <v>0.52847222222222212</v>
      </c>
      <c r="W12" s="20">
        <f t="shared" si="8"/>
        <v>0.54027777777777763</v>
      </c>
      <c r="X12" s="20">
        <f t="shared" si="8"/>
        <v>0.55208333333333315</v>
      </c>
      <c r="Y12" s="10">
        <f t="shared" si="8"/>
        <v>0.56388888888888866</v>
      </c>
      <c r="Z12" s="10">
        <f t="shared" si="1"/>
        <v>0.57847222222222194</v>
      </c>
      <c r="AA12" s="10">
        <f t="shared" si="10"/>
        <v>0.59027777777777746</v>
      </c>
      <c r="AB12" s="10">
        <f t="shared" si="10"/>
        <v>0.60208333333333297</v>
      </c>
      <c r="AC12" s="10">
        <f t="shared" si="10"/>
        <v>0.61388888888888848</v>
      </c>
      <c r="AD12" s="10">
        <f t="shared" si="1"/>
        <v>0.62847222222222177</v>
      </c>
      <c r="AE12" s="10">
        <f t="shared" si="12"/>
        <v>0.64027777777777728</v>
      </c>
      <c r="AF12" s="130">
        <f t="shared" si="12"/>
        <v>0.65208333333333279</v>
      </c>
      <c r="AG12" s="10">
        <f t="shared" si="12"/>
        <v>0.66388888888888831</v>
      </c>
      <c r="AH12" s="10">
        <f t="shared" si="1"/>
        <v>0.67847222222222159</v>
      </c>
      <c r="AI12" s="10">
        <f t="shared" si="14"/>
        <v>0.6902777777777771</v>
      </c>
      <c r="AJ12" s="20">
        <f t="shared" si="14"/>
        <v>0.70208333333333262</v>
      </c>
      <c r="AK12" s="20">
        <f t="shared" si="14"/>
        <v>0.71388888888888813</v>
      </c>
      <c r="AL12" s="20">
        <f t="shared" si="1"/>
        <v>0.72847222222222141</v>
      </c>
      <c r="AM12" s="20">
        <f t="shared" si="16"/>
        <v>0.74027777777777692</v>
      </c>
      <c r="AN12" s="20">
        <f t="shared" si="16"/>
        <v>0.75208333333333244</v>
      </c>
      <c r="AO12" s="10">
        <f t="shared" si="16"/>
        <v>0.76388888888888795</v>
      </c>
      <c r="AP12" s="10">
        <f t="shared" si="1"/>
        <v>0.77847222222222123</v>
      </c>
      <c r="AQ12" s="10">
        <f t="shared" si="18"/>
        <v>0.79027777777777675</v>
      </c>
      <c r="AR12" s="10">
        <f t="shared" si="18"/>
        <v>0.80208333333333226</v>
      </c>
      <c r="AS12" s="10">
        <f t="shared" si="18"/>
        <v>0.81388888888888777</v>
      </c>
      <c r="AT12" s="10">
        <f t="shared" si="1"/>
        <v>0.82847222222222106</v>
      </c>
      <c r="AU12" s="10">
        <f t="shared" si="20"/>
        <v>0.84027777777777657</v>
      </c>
      <c r="AV12" s="10">
        <f t="shared" si="20"/>
        <v>0.85208333333333208</v>
      </c>
      <c r="AW12" s="10">
        <f t="shared" si="20"/>
        <v>0.8638888888888876</v>
      </c>
      <c r="AX12" s="10">
        <f t="shared" ref="AX12" si="56">AW12+21/1440</f>
        <v>0.87847222222222088</v>
      </c>
      <c r="AY12" s="10">
        <f t="shared" si="21"/>
        <v>0.89027777777777639</v>
      </c>
      <c r="AZ12" s="10">
        <f t="shared" si="22"/>
        <v>0.9020833333333319</v>
      </c>
      <c r="BA12" s="10"/>
      <c r="BB12" s="10"/>
      <c r="BC12" s="10"/>
      <c r="BD12" s="10"/>
      <c r="BE12" s="10"/>
      <c r="BF12" s="10"/>
      <c r="BG12" s="10"/>
      <c r="BH12" s="9"/>
      <c r="BI12" s="66">
        <v>20</v>
      </c>
      <c r="BJ12" s="73">
        <f>(T12-C12)+(AJ12-X12)+(AZ12-AN12)</f>
        <v>0.51180555555555474</v>
      </c>
      <c r="BK12" s="74">
        <f t="shared" si="37"/>
        <v>12.283333333333333</v>
      </c>
      <c r="BL12" s="29">
        <f t="shared" si="31"/>
        <v>12.663333333333334</v>
      </c>
    </row>
    <row r="13" spans="1:64" s="23" customFormat="1" ht="16.5" thickBot="1">
      <c r="A13" s="116">
        <v>9</v>
      </c>
      <c r="B13" s="25">
        <v>4</v>
      </c>
      <c r="C13" s="10"/>
      <c r="D13" s="10"/>
      <c r="E13" s="123">
        <v>0.26666666666666666</v>
      </c>
      <c r="F13" s="10">
        <f>E13+21/1440</f>
        <v>0.28125</v>
      </c>
      <c r="G13" s="10">
        <f t="shared" si="28"/>
        <v>0.29305555555555557</v>
      </c>
      <c r="H13" s="10">
        <f>G13+17/1440</f>
        <v>0.30486111111111114</v>
      </c>
      <c r="I13" s="10">
        <f>H13+17/1440</f>
        <v>0.31666666666666671</v>
      </c>
      <c r="J13" s="10">
        <f t="shared" ref="J13:AT22" si="57">I13+21/1440</f>
        <v>0.33125000000000004</v>
      </c>
      <c r="K13" s="10">
        <f t="shared" si="2"/>
        <v>0.34305555555555561</v>
      </c>
      <c r="L13" s="10">
        <f t="shared" si="2"/>
        <v>0.35486111111111118</v>
      </c>
      <c r="M13" s="10">
        <f t="shared" si="2"/>
        <v>0.36666666666666675</v>
      </c>
      <c r="N13" s="10">
        <f t="shared" ref="N13" si="58">M13+21/1440</f>
        <v>0.38125000000000009</v>
      </c>
      <c r="O13" s="10">
        <f t="shared" si="4"/>
        <v>0.39305555555555566</v>
      </c>
      <c r="P13" s="20">
        <f t="shared" si="4"/>
        <v>0.40486111111111123</v>
      </c>
      <c r="Q13" s="20">
        <f t="shared" si="4"/>
        <v>0.4166666666666668</v>
      </c>
      <c r="R13" s="20">
        <f t="shared" ref="R13" si="59">Q13+21/1440</f>
        <v>0.43125000000000013</v>
      </c>
      <c r="S13" s="20">
        <f t="shared" si="6"/>
        <v>0.4430555555555557</v>
      </c>
      <c r="T13" s="20">
        <f t="shared" si="6"/>
        <v>0.45486111111111127</v>
      </c>
      <c r="U13" s="10">
        <f t="shared" si="6"/>
        <v>0.46666666666666684</v>
      </c>
      <c r="V13" s="10">
        <f t="shared" ref="V13" si="60">U13+21/1440</f>
        <v>0.48125000000000018</v>
      </c>
      <c r="W13" s="10">
        <f t="shared" si="8"/>
        <v>0.49305555555555575</v>
      </c>
      <c r="X13" s="10">
        <f t="shared" si="8"/>
        <v>0.50486111111111132</v>
      </c>
      <c r="Y13" s="10">
        <f t="shared" si="8"/>
        <v>0.51666666666666683</v>
      </c>
      <c r="Z13" s="10">
        <f t="shared" ref="Z13" si="61">Y13+21/1440</f>
        <v>0.53125000000000011</v>
      </c>
      <c r="AA13" s="10">
        <f t="shared" si="10"/>
        <v>0.54305555555555562</v>
      </c>
      <c r="AB13" s="10">
        <f t="shared" si="10"/>
        <v>0.55486111111111114</v>
      </c>
      <c r="AC13" s="10">
        <f t="shared" si="10"/>
        <v>0.56666666666666665</v>
      </c>
      <c r="AD13" s="10">
        <f t="shared" ref="AD13" si="62">AC13+21/1440</f>
        <v>0.58124999999999993</v>
      </c>
      <c r="AE13" s="131">
        <f t="shared" si="12"/>
        <v>0.59305555555555545</v>
      </c>
      <c r="AF13" s="132">
        <f t="shared" si="12"/>
        <v>0.60486111111111096</v>
      </c>
      <c r="AG13" s="129">
        <f t="shared" si="12"/>
        <v>0.61666666666666647</v>
      </c>
      <c r="AH13" s="10">
        <f t="shared" ref="AH13" si="63">AG13+21/1440</f>
        <v>0.63124999999999976</v>
      </c>
      <c r="AI13" s="10">
        <f t="shared" si="14"/>
        <v>0.64305555555555527</v>
      </c>
      <c r="AJ13" s="10">
        <f t="shared" si="14"/>
        <v>0.65486111111111078</v>
      </c>
      <c r="AK13" s="10">
        <f t="shared" si="14"/>
        <v>0.6666666666666663</v>
      </c>
      <c r="AL13" s="10">
        <f t="shared" ref="AL13" si="64">AK13+21/1440</f>
        <v>0.68124999999999958</v>
      </c>
      <c r="AM13" s="10">
        <f t="shared" si="16"/>
        <v>0.69305555555555509</v>
      </c>
      <c r="AN13" s="10">
        <f t="shared" si="16"/>
        <v>0.70486111111111061</v>
      </c>
      <c r="AO13" s="10">
        <f t="shared" si="16"/>
        <v>0.71666666666666612</v>
      </c>
      <c r="AP13" s="10">
        <f t="shared" ref="AP13" si="65">AO13+21/1440</f>
        <v>0.7312499999999994</v>
      </c>
      <c r="AQ13" s="10">
        <f t="shared" si="18"/>
        <v>0.74305555555555491</v>
      </c>
      <c r="AR13" s="10">
        <f t="shared" si="18"/>
        <v>0.75486111111111043</v>
      </c>
      <c r="AS13" s="10">
        <f t="shared" si="18"/>
        <v>0.76666666666666594</v>
      </c>
      <c r="AT13" s="10">
        <f t="shared" ref="AT13" si="66">AS13+21/1440</f>
        <v>0.78124999999999922</v>
      </c>
      <c r="AU13" s="10">
        <f t="shared" si="20"/>
        <v>0.79305555555555474</v>
      </c>
      <c r="AV13" s="20">
        <f t="shared" si="20"/>
        <v>0.80486111111111025</v>
      </c>
      <c r="AW13" s="20">
        <f t="shared" si="20"/>
        <v>0.81666666666666576</v>
      </c>
      <c r="AX13" s="20">
        <f t="shared" ref="AX13" si="67">AW13+21/1440</f>
        <v>0.83124999999999905</v>
      </c>
      <c r="AY13" s="20">
        <f t="shared" si="21"/>
        <v>0.84305555555555456</v>
      </c>
      <c r="AZ13" s="20">
        <f t="shared" si="22"/>
        <v>0.85486111111111007</v>
      </c>
      <c r="BA13" s="10">
        <f t="shared" si="23"/>
        <v>0.86666666666666559</v>
      </c>
      <c r="BB13" s="10">
        <f t="shared" ref="BB13:BF13" si="68">BA13+21/1440</f>
        <v>0.88124999999999887</v>
      </c>
      <c r="BC13" s="10">
        <f t="shared" si="24"/>
        <v>0.89305555555555438</v>
      </c>
      <c r="BD13" s="10">
        <f t="shared" si="25"/>
        <v>0.90486111111110989</v>
      </c>
      <c r="BE13" s="10">
        <f t="shared" ref="BE13:BE22" si="69">BD13+17/1440</f>
        <v>0.91666666666666541</v>
      </c>
      <c r="BF13" s="10">
        <f t="shared" si="68"/>
        <v>0.93124999999999869</v>
      </c>
      <c r="BG13" s="10">
        <f t="shared" ref="BG13:BH13" si="70">BF13+17/1440</f>
        <v>0.9430555555555542</v>
      </c>
      <c r="BH13" s="9">
        <f t="shared" si="70"/>
        <v>0.95486111111110972</v>
      </c>
      <c r="BI13" s="90">
        <v>23</v>
      </c>
      <c r="BJ13" s="91">
        <f>(P13-E13)+(AV13-T13)+(BH13-AZ13)</f>
        <v>0.58819444444444313</v>
      </c>
      <c r="BK13" s="74">
        <f t="shared" si="37"/>
        <v>14.116666666666667</v>
      </c>
      <c r="BL13" s="29">
        <f t="shared" si="31"/>
        <v>14.496666666666668</v>
      </c>
    </row>
    <row r="14" spans="1:64" s="23" customFormat="1" ht="16.5" thickBot="1">
      <c r="A14" s="261">
        <v>10</v>
      </c>
      <c r="B14" s="25">
        <v>4</v>
      </c>
      <c r="C14" s="10"/>
      <c r="D14" s="10"/>
      <c r="E14" s="10">
        <f>E13+4/1440</f>
        <v>0.26944444444444443</v>
      </c>
      <c r="F14" s="10">
        <f t="shared" ref="F14:F22" si="71">E14+21/1440</f>
        <v>0.28402777777777777</v>
      </c>
      <c r="G14" s="10">
        <f t="shared" ref="G14:G22" si="72">F14+17/1440</f>
        <v>0.29583333333333334</v>
      </c>
      <c r="H14" s="10">
        <f t="shared" ref="H14:I14" si="73">G14+17/1440</f>
        <v>0.30763888888888891</v>
      </c>
      <c r="I14" s="10">
        <f t="shared" si="73"/>
        <v>0.31944444444444448</v>
      </c>
      <c r="J14" s="10">
        <f t="shared" si="57"/>
        <v>0.33402777777777781</v>
      </c>
      <c r="K14" s="10">
        <f t="shared" si="2"/>
        <v>0.34583333333333338</v>
      </c>
      <c r="L14" s="20">
        <f t="shared" si="2"/>
        <v>0.35763888888888895</v>
      </c>
      <c r="M14" s="20">
        <f t="shared" si="2"/>
        <v>0.36944444444444452</v>
      </c>
      <c r="N14" s="20">
        <f t="shared" si="57"/>
        <v>0.38402777777777786</v>
      </c>
      <c r="O14" s="20">
        <f t="shared" si="4"/>
        <v>0.39583333333333343</v>
      </c>
      <c r="P14" s="20">
        <f t="shared" si="4"/>
        <v>0.40763888888888899</v>
      </c>
      <c r="Q14" s="10">
        <f t="shared" si="4"/>
        <v>0.41944444444444456</v>
      </c>
      <c r="R14" s="10">
        <f t="shared" si="57"/>
        <v>0.4340277777777779</v>
      </c>
      <c r="S14" s="10">
        <f t="shared" si="6"/>
        <v>0.44583333333333347</v>
      </c>
      <c r="T14" s="10">
        <f t="shared" si="6"/>
        <v>0.45763888888888904</v>
      </c>
      <c r="U14" s="10">
        <f t="shared" si="6"/>
        <v>0.46944444444444461</v>
      </c>
      <c r="V14" s="10">
        <f t="shared" si="57"/>
        <v>0.48402777777777795</v>
      </c>
      <c r="W14" s="10">
        <f t="shared" si="8"/>
        <v>0.49583333333333351</v>
      </c>
      <c r="X14" s="10">
        <f t="shared" si="8"/>
        <v>0.50763888888888908</v>
      </c>
      <c r="Y14" s="10">
        <f t="shared" si="8"/>
        <v>0.5194444444444446</v>
      </c>
      <c r="Z14" s="10">
        <f t="shared" si="57"/>
        <v>0.53402777777777788</v>
      </c>
      <c r="AA14" s="10">
        <f t="shared" si="10"/>
        <v>0.54583333333333339</v>
      </c>
      <c r="AB14" s="10">
        <f t="shared" si="10"/>
        <v>0.55763888888888891</v>
      </c>
      <c r="AC14" s="10">
        <f t="shared" si="10"/>
        <v>0.56944444444444442</v>
      </c>
      <c r="AD14" s="10">
        <f t="shared" si="57"/>
        <v>0.5840277777777777</v>
      </c>
      <c r="AE14" s="10">
        <f t="shared" si="12"/>
        <v>0.59583333333333321</v>
      </c>
      <c r="AF14" s="138">
        <f t="shared" si="12"/>
        <v>0.60763888888888873</v>
      </c>
      <c r="AG14" s="20">
        <f t="shared" si="12"/>
        <v>0.61944444444444424</v>
      </c>
      <c r="AH14" s="20">
        <f t="shared" si="57"/>
        <v>0.63402777777777752</v>
      </c>
      <c r="AI14" s="20">
        <f t="shared" si="14"/>
        <v>0.64583333333333304</v>
      </c>
      <c r="AJ14" s="20">
        <f t="shared" si="14"/>
        <v>0.65763888888888855</v>
      </c>
      <c r="AK14" s="10">
        <f t="shared" si="14"/>
        <v>0.66944444444444406</v>
      </c>
      <c r="AL14" s="10">
        <f t="shared" si="57"/>
        <v>0.68402777777777735</v>
      </c>
      <c r="AM14" s="10">
        <f t="shared" si="16"/>
        <v>0.69583333333333286</v>
      </c>
      <c r="AN14" s="10">
        <f t="shared" si="16"/>
        <v>0.70763888888888837</v>
      </c>
      <c r="AO14" s="10">
        <f t="shared" si="16"/>
        <v>0.71944444444444389</v>
      </c>
      <c r="AP14" s="10">
        <f t="shared" si="57"/>
        <v>0.73402777777777717</v>
      </c>
      <c r="AQ14" s="10">
        <f t="shared" si="18"/>
        <v>0.74583333333333268</v>
      </c>
      <c r="AR14" s="10">
        <f t="shared" si="18"/>
        <v>0.7576388888888882</v>
      </c>
      <c r="AS14" s="10">
        <f t="shared" si="18"/>
        <v>0.76944444444444371</v>
      </c>
      <c r="AT14" s="10">
        <f t="shared" si="57"/>
        <v>0.78402777777777699</v>
      </c>
      <c r="AU14" s="10">
        <f t="shared" si="20"/>
        <v>0.7958333333333325</v>
      </c>
      <c r="AV14" s="10">
        <f t="shared" si="20"/>
        <v>0.80763888888888802</v>
      </c>
      <c r="AW14" s="10">
        <f t="shared" si="20"/>
        <v>0.81944444444444353</v>
      </c>
      <c r="AX14" s="10">
        <f t="shared" ref="AX14" si="74">AW14+21/1440</f>
        <v>0.83402777777777681</v>
      </c>
      <c r="AY14" s="10">
        <f t="shared" si="21"/>
        <v>0.84583333333333233</v>
      </c>
      <c r="AZ14" s="10">
        <f t="shared" si="22"/>
        <v>0.85763888888888784</v>
      </c>
      <c r="BA14" s="10"/>
      <c r="BB14" s="10"/>
      <c r="BC14" s="10"/>
      <c r="BD14" s="10"/>
      <c r="BE14" s="10"/>
      <c r="BF14" s="10"/>
      <c r="BG14" s="10"/>
      <c r="BH14" s="9"/>
      <c r="BI14" s="90">
        <v>19</v>
      </c>
      <c r="BJ14" s="91">
        <f>(L14-E14)+(AF14-P14)+(AZ14-AJ14)</f>
        <v>0.48819444444444354</v>
      </c>
      <c r="BK14" s="74">
        <f t="shared" si="37"/>
        <v>11.716666666666667</v>
      </c>
      <c r="BL14" s="29">
        <f t="shared" si="31"/>
        <v>12.096666666666668</v>
      </c>
    </row>
    <row r="15" spans="1:64" s="23" customFormat="1" ht="16.5" thickBot="1">
      <c r="A15" s="262">
        <v>11</v>
      </c>
      <c r="B15" s="25">
        <v>4</v>
      </c>
      <c r="C15" s="10"/>
      <c r="D15" s="10"/>
      <c r="E15" s="10">
        <f t="shared" ref="E15:E22" si="75">E14+4/1440</f>
        <v>0.2722222222222222</v>
      </c>
      <c r="F15" s="10">
        <f t="shared" si="71"/>
        <v>0.28680555555555554</v>
      </c>
      <c r="G15" s="10">
        <f t="shared" si="72"/>
        <v>0.2986111111111111</v>
      </c>
      <c r="H15" s="10">
        <f t="shared" ref="H15:I15" si="76">G15+17/1440</f>
        <v>0.31041666666666667</v>
      </c>
      <c r="I15" s="10">
        <f t="shared" si="76"/>
        <v>0.32222222222222224</v>
      </c>
      <c r="J15" s="10">
        <f t="shared" si="57"/>
        <v>0.33680555555555558</v>
      </c>
      <c r="K15" s="10">
        <f t="shared" si="2"/>
        <v>0.34861111111111115</v>
      </c>
      <c r="L15" s="10">
        <f t="shared" si="2"/>
        <v>0.36041666666666672</v>
      </c>
      <c r="M15" s="10">
        <f t="shared" si="2"/>
        <v>0.37222222222222229</v>
      </c>
      <c r="N15" s="10">
        <f t="shared" si="57"/>
        <v>0.38680555555555562</v>
      </c>
      <c r="O15" s="10">
        <f t="shared" si="4"/>
        <v>0.39861111111111119</v>
      </c>
      <c r="P15" s="10">
        <f t="shared" si="4"/>
        <v>0.41041666666666676</v>
      </c>
      <c r="Q15" s="10">
        <f t="shared" si="4"/>
        <v>0.42222222222222233</v>
      </c>
      <c r="R15" s="10">
        <f t="shared" si="57"/>
        <v>0.43680555555555567</v>
      </c>
      <c r="S15" s="10">
        <f t="shared" si="6"/>
        <v>0.44861111111111124</v>
      </c>
      <c r="T15" s="20">
        <f t="shared" si="6"/>
        <v>0.46041666666666681</v>
      </c>
      <c r="U15" s="20">
        <f t="shared" si="6"/>
        <v>0.47222222222222238</v>
      </c>
      <c r="V15" s="20">
        <f t="shared" si="57"/>
        <v>0.48680555555555571</v>
      </c>
      <c r="W15" s="20">
        <f t="shared" si="8"/>
        <v>0.49861111111111128</v>
      </c>
      <c r="X15" s="20">
        <f t="shared" si="8"/>
        <v>0.51041666666666685</v>
      </c>
      <c r="Y15" s="10">
        <f t="shared" si="8"/>
        <v>0.52222222222222237</v>
      </c>
      <c r="Z15" s="10">
        <f t="shared" si="57"/>
        <v>0.53680555555555565</v>
      </c>
      <c r="AA15" s="10">
        <f t="shared" si="10"/>
        <v>0.54861111111111116</v>
      </c>
      <c r="AB15" s="10">
        <f t="shared" si="10"/>
        <v>0.56041666666666667</v>
      </c>
      <c r="AC15" s="10">
        <f t="shared" si="10"/>
        <v>0.57222222222222219</v>
      </c>
      <c r="AD15" s="10">
        <f t="shared" si="57"/>
        <v>0.58680555555555547</v>
      </c>
      <c r="AE15" s="131">
        <f t="shared" si="12"/>
        <v>0.59861111111111098</v>
      </c>
      <c r="AF15" s="132">
        <f t="shared" si="12"/>
        <v>0.6104166666666665</v>
      </c>
      <c r="AG15" s="129">
        <f t="shared" si="12"/>
        <v>0.62222222222222201</v>
      </c>
      <c r="AH15" s="10">
        <f t="shared" si="57"/>
        <v>0.63680555555555529</v>
      </c>
      <c r="AI15" s="10">
        <f t="shared" si="14"/>
        <v>0.64861111111111081</v>
      </c>
      <c r="AJ15" s="10">
        <f t="shared" si="14"/>
        <v>0.66041666666666632</v>
      </c>
      <c r="AK15" s="10">
        <f t="shared" si="14"/>
        <v>0.67222222222222183</v>
      </c>
      <c r="AL15" s="10">
        <f t="shared" si="57"/>
        <v>0.68680555555555511</v>
      </c>
      <c r="AM15" s="10">
        <f t="shared" si="16"/>
        <v>0.69861111111111063</v>
      </c>
      <c r="AN15" s="20">
        <f t="shared" si="16"/>
        <v>0.71041666666666614</v>
      </c>
      <c r="AO15" s="20">
        <f t="shared" si="16"/>
        <v>0.72222222222222165</v>
      </c>
      <c r="AP15" s="20">
        <f t="shared" si="57"/>
        <v>0.73680555555555494</v>
      </c>
      <c r="AQ15" s="20">
        <f t="shared" si="18"/>
        <v>0.74861111111111045</v>
      </c>
      <c r="AR15" s="20">
        <f t="shared" si="18"/>
        <v>0.76041666666666596</v>
      </c>
      <c r="AS15" s="10">
        <f t="shared" si="18"/>
        <v>0.77222222222222148</v>
      </c>
      <c r="AT15" s="10">
        <f t="shared" si="57"/>
        <v>0.78680555555555476</v>
      </c>
      <c r="AU15" s="10">
        <f t="shared" si="20"/>
        <v>0.79861111111111027</v>
      </c>
      <c r="AV15" s="10">
        <f t="shared" si="20"/>
        <v>0.81041666666666579</v>
      </c>
      <c r="AW15" s="10">
        <f t="shared" si="20"/>
        <v>0.8222222222222213</v>
      </c>
      <c r="AX15" s="10">
        <f t="shared" ref="AX15" si="77">AW15+21/1440</f>
        <v>0.83680555555555458</v>
      </c>
      <c r="AY15" s="10">
        <f t="shared" si="21"/>
        <v>0.84861111111111009</v>
      </c>
      <c r="AZ15" s="10">
        <f t="shared" si="22"/>
        <v>0.86041666666666561</v>
      </c>
      <c r="BA15" s="10">
        <f t="shared" ref="BA15" si="78">AZ15+17/1440</f>
        <v>0.87222222222222112</v>
      </c>
      <c r="BB15" s="10">
        <f t="shared" ref="BB15" si="79">BA15+21/1440</f>
        <v>0.8868055555555544</v>
      </c>
      <c r="BC15" s="10">
        <f t="shared" ref="BC15" si="80">BB15+17/1440</f>
        <v>0.89861111111110992</v>
      </c>
      <c r="BD15" s="10">
        <f t="shared" si="25"/>
        <v>0.91041666666666543</v>
      </c>
      <c r="BE15" s="10"/>
      <c r="BF15" s="10"/>
      <c r="BG15" s="10"/>
      <c r="BH15" s="9"/>
      <c r="BI15" s="90">
        <v>21</v>
      </c>
      <c r="BJ15" s="91">
        <f>(T15-E15)+(AN15-X15)+(BD15-AR15)</f>
        <v>0.53819444444444331</v>
      </c>
      <c r="BK15" s="74">
        <f t="shared" si="37"/>
        <v>12.916666666666666</v>
      </c>
      <c r="BL15" s="29">
        <f t="shared" si="31"/>
        <v>13.296666666666667</v>
      </c>
    </row>
    <row r="16" spans="1:64" s="23" customFormat="1" ht="16.5" thickBot="1">
      <c r="A16" s="262">
        <v>12</v>
      </c>
      <c r="B16" s="25">
        <v>4</v>
      </c>
      <c r="C16" s="130"/>
      <c r="D16" s="130"/>
      <c r="E16" s="10">
        <f t="shared" si="75"/>
        <v>0.27499999999999997</v>
      </c>
      <c r="F16" s="10">
        <f t="shared" si="71"/>
        <v>0.2895833333333333</v>
      </c>
      <c r="G16" s="10">
        <f t="shared" si="72"/>
        <v>0.30138888888888887</v>
      </c>
      <c r="H16" s="10">
        <f t="shared" ref="H16:I16" si="81">G16+17/1440</f>
        <v>0.31319444444444444</v>
      </c>
      <c r="I16" s="10">
        <f t="shared" si="81"/>
        <v>0.32500000000000001</v>
      </c>
      <c r="J16" s="10">
        <f t="shared" si="57"/>
        <v>0.33958333333333335</v>
      </c>
      <c r="K16" s="10">
        <f t="shared" si="2"/>
        <v>0.35138888888888892</v>
      </c>
      <c r="L16" s="10">
        <f t="shared" si="2"/>
        <v>0.36319444444444449</v>
      </c>
      <c r="M16" s="10">
        <f t="shared" si="2"/>
        <v>0.37500000000000006</v>
      </c>
      <c r="N16" s="10">
        <f t="shared" si="57"/>
        <v>0.38958333333333339</v>
      </c>
      <c r="O16" s="10">
        <f t="shared" si="4"/>
        <v>0.40138888888888896</v>
      </c>
      <c r="P16" s="20">
        <f t="shared" si="4"/>
        <v>0.41319444444444453</v>
      </c>
      <c r="Q16" s="20">
        <f t="shared" si="4"/>
        <v>0.4250000000000001</v>
      </c>
      <c r="R16" s="20">
        <f t="shared" si="57"/>
        <v>0.43958333333333344</v>
      </c>
      <c r="S16" s="20">
        <f t="shared" si="6"/>
        <v>0.45138888888888901</v>
      </c>
      <c r="T16" s="20">
        <f t="shared" si="6"/>
        <v>0.46319444444444458</v>
      </c>
      <c r="U16" s="10">
        <f t="shared" si="6"/>
        <v>0.47500000000000014</v>
      </c>
      <c r="V16" s="10">
        <f t="shared" si="57"/>
        <v>0.48958333333333348</v>
      </c>
      <c r="W16" s="10">
        <f t="shared" si="8"/>
        <v>0.50138888888888899</v>
      </c>
      <c r="X16" s="10">
        <f t="shared" si="8"/>
        <v>0.51319444444444451</v>
      </c>
      <c r="Y16" s="10">
        <f t="shared" si="8"/>
        <v>0.52500000000000002</v>
      </c>
      <c r="Z16" s="10">
        <f t="shared" si="57"/>
        <v>0.5395833333333333</v>
      </c>
      <c r="AA16" s="10">
        <f t="shared" si="10"/>
        <v>0.55138888888888882</v>
      </c>
      <c r="AB16" s="10">
        <f t="shared" si="10"/>
        <v>0.56319444444444433</v>
      </c>
      <c r="AC16" s="10">
        <f t="shared" si="10"/>
        <v>0.57499999999999984</v>
      </c>
      <c r="AD16" s="10">
        <f t="shared" si="57"/>
        <v>0.58958333333333313</v>
      </c>
      <c r="AE16" s="10">
        <f t="shared" si="12"/>
        <v>0.60138888888888864</v>
      </c>
      <c r="AF16" s="139">
        <f t="shared" si="12"/>
        <v>0.61319444444444415</v>
      </c>
      <c r="AG16" s="10">
        <f t="shared" si="12"/>
        <v>0.62499999999999967</v>
      </c>
      <c r="AH16" s="10">
        <f t="shared" si="57"/>
        <v>0.63958333333333295</v>
      </c>
      <c r="AI16" s="10">
        <f t="shared" si="14"/>
        <v>0.65138888888888846</v>
      </c>
      <c r="AJ16" s="20">
        <f t="shared" si="14"/>
        <v>0.66319444444444398</v>
      </c>
      <c r="AK16" s="20">
        <f t="shared" si="14"/>
        <v>0.67499999999999949</v>
      </c>
      <c r="AL16" s="20">
        <f t="shared" si="57"/>
        <v>0.68958333333333277</v>
      </c>
      <c r="AM16" s="20">
        <f t="shared" si="16"/>
        <v>0.70138888888888828</v>
      </c>
      <c r="AN16" s="20">
        <f t="shared" si="16"/>
        <v>0.7131944444444438</v>
      </c>
      <c r="AO16" s="10">
        <f t="shared" si="16"/>
        <v>0.72499999999999931</v>
      </c>
      <c r="AP16" s="10">
        <f t="shared" si="57"/>
        <v>0.73958333333333259</v>
      </c>
      <c r="AQ16" s="10">
        <f t="shared" si="18"/>
        <v>0.75138888888888811</v>
      </c>
      <c r="AR16" s="10">
        <f t="shared" si="18"/>
        <v>0.76319444444444362</v>
      </c>
      <c r="AS16" s="10">
        <f t="shared" si="18"/>
        <v>0.77499999999999913</v>
      </c>
      <c r="AT16" s="10">
        <f t="shared" si="57"/>
        <v>0.78958333333333242</v>
      </c>
      <c r="AU16" s="10">
        <f t="shared" si="20"/>
        <v>0.80138888888888793</v>
      </c>
      <c r="AV16" s="10">
        <f t="shared" si="20"/>
        <v>0.81319444444444344</v>
      </c>
      <c r="AW16" s="10">
        <f t="shared" si="20"/>
        <v>0.82499999999999896</v>
      </c>
      <c r="AX16" s="10">
        <f t="shared" ref="AX16" si="82">AW16+21/1440</f>
        <v>0.83958333333333224</v>
      </c>
      <c r="AY16" s="10">
        <f t="shared" si="21"/>
        <v>0.85138888888888775</v>
      </c>
      <c r="AZ16" s="10">
        <f t="shared" si="22"/>
        <v>0.86319444444444327</v>
      </c>
      <c r="BA16" s="115">
        <f t="shared" si="23"/>
        <v>0.87499999999999878</v>
      </c>
      <c r="BB16" s="115">
        <f t="shared" ref="BB16" si="83">BA16+21/1440</f>
        <v>0.88958333333333206</v>
      </c>
      <c r="BC16" s="115"/>
      <c r="BD16" s="115"/>
      <c r="BE16" s="10"/>
      <c r="BF16" s="130"/>
      <c r="BG16" s="130"/>
      <c r="BH16" s="89"/>
      <c r="BI16" s="90">
        <v>20</v>
      </c>
      <c r="BJ16" s="91">
        <f>(P16-E16)+(AJ16-T16)+(BB16-AN16)</f>
        <v>0.51458333333333228</v>
      </c>
      <c r="BK16" s="74">
        <f t="shared" si="37"/>
        <v>12.35</v>
      </c>
      <c r="BL16" s="29">
        <f t="shared" si="31"/>
        <v>12.73</v>
      </c>
    </row>
    <row r="17" spans="1:64" s="23" customFormat="1" ht="16.5" thickBot="1">
      <c r="A17" s="262">
        <v>13</v>
      </c>
      <c r="B17" s="25">
        <v>4</v>
      </c>
      <c r="C17" s="130"/>
      <c r="D17" s="130"/>
      <c r="E17" s="10">
        <f t="shared" si="75"/>
        <v>0.27777777777777773</v>
      </c>
      <c r="F17" s="10">
        <f t="shared" si="71"/>
        <v>0.29236111111111107</v>
      </c>
      <c r="G17" s="10">
        <f t="shared" si="72"/>
        <v>0.30416666666666664</v>
      </c>
      <c r="H17" s="10">
        <f t="shared" ref="H17:I17" si="84">G17+17/1440</f>
        <v>0.31597222222222221</v>
      </c>
      <c r="I17" s="10">
        <f t="shared" si="84"/>
        <v>0.32777777777777778</v>
      </c>
      <c r="J17" s="10">
        <f t="shared" si="57"/>
        <v>0.34236111111111112</v>
      </c>
      <c r="K17" s="10">
        <f t="shared" si="2"/>
        <v>0.35416666666666669</v>
      </c>
      <c r="L17" s="20">
        <f t="shared" si="2"/>
        <v>0.36597222222222225</v>
      </c>
      <c r="M17" s="20">
        <f t="shared" si="2"/>
        <v>0.37777777777777782</v>
      </c>
      <c r="N17" s="20">
        <f t="shared" si="57"/>
        <v>0.39236111111111116</v>
      </c>
      <c r="O17" s="20">
        <f t="shared" si="4"/>
        <v>0.40416666666666673</v>
      </c>
      <c r="P17" s="20">
        <f t="shared" si="4"/>
        <v>0.4159722222222223</v>
      </c>
      <c r="Q17" s="10">
        <f t="shared" si="4"/>
        <v>0.42777777777777787</v>
      </c>
      <c r="R17" s="10">
        <f t="shared" si="57"/>
        <v>0.4423611111111112</v>
      </c>
      <c r="S17" s="10">
        <f t="shared" si="6"/>
        <v>0.45416666666666677</v>
      </c>
      <c r="T17" s="10">
        <f t="shared" si="6"/>
        <v>0.46597222222222234</v>
      </c>
      <c r="U17" s="10">
        <f t="shared" si="6"/>
        <v>0.47777777777777791</v>
      </c>
      <c r="V17" s="10">
        <f t="shared" si="57"/>
        <v>0.49236111111111125</v>
      </c>
      <c r="W17" s="10">
        <f t="shared" si="8"/>
        <v>0.50416666666666676</v>
      </c>
      <c r="X17" s="10">
        <f t="shared" si="8"/>
        <v>0.51597222222222228</v>
      </c>
      <c r="Y17" s="10">
        <f t="shared" si="8"/>
        <v>0.52777777777777779</v>
      </c>
      <c r="Z17" s="10">
        <f t="shared" si="57"/>
        <v>0.54236111111111107</v>
      </c>
      <c r="AA17" s="10">
        <f t="shared" si="10"/>
        <v>0.55416666666666659</v>
      </c>
      <c r="AB17" s="10">
        <f t="shared" si="10"/>
        <v>0.5659722222222221</v>
      </c>
      <c r="AC17" s="10">
        <f t="shared" si="10"/>
        <v>0.57777777777777761</v>
      </c>
      <c r="AD17" s="10">
        <f t="shared" si="57"/>
        <v>0.59236111111111089</v>
      </c>
      <c r="AE17" s="131">
        <f t="shared" si="12"/>
        <v>0.60416666666666641</v>
      </c>
      <c r="AF17" s="132">
        <f t="shared" si="12"/>
        <v>0.61597222222222192</v>
      </c>
      <c r="AG17" s="129">
        <f t="shared" si="12"/>
        <v>0.62777777777777743</v>
      </c>
      <c r="AH17" s="10">
        <f t="shared" si="57"/>
        <v>0.64236111111111072</v>
      </c>
      <c r="AI17" s="10">
        <f t="shared" si="14"/>
        <v>0.65416666666666623</v>
      </c>
      <c r="AJ17" s="10">
        <f t="shared" si="14"/>
        <v>0.66597222222222174</v>
      </c>
      <c r="AK17" s="10">
        <f t="shared" si="14"/>
        <v>0.67777777777777726</v>
      </c>
      <c r="AL17" s="10">
        <f t="shared" si="57"/>
        <v>0.69236111111111054</v>
      </c>
      <c r="AM17" s="10">
        <f t="shared" si="16"/>
        <v>0.70416666666666605</v>
      </c>
      <c r="AN17" s="10">
        <f t="shared" si="16"/>
        <v>0.71597222222222157</v>
      </c>
      <c r="AO17" s="10">
        <f t="shared" si="16"/>
        <v>0.72777777777777708</v>
      </c>
      <c r="AP17" s="10">
        <f t="shared" si="57"/>
        <v>0.74236111111111036</v>
      </c>
      <c r="AQ17" s="10">
        <f t="shared" si="18"/>
        <v>0.75416666666666587</v>
      </c>
      <c r="AR17" s="20">
        <f t="shared" si="18"/>
        <v>0.76597222222222139</v>
      </c>
      <c r="AS17" s="20">
        <f t="shared" si="18"/>
        <v>0.7777777777777769</v>
      </c>
      <c r="AT17" s="20">
        <f t="shared" si="57"/>
        <v>0.79236111111111018</v>
      </c>
      <c r="AU17" s="20">
        <f t="shared" si="20"/>
        <v>0.8041666666666657</v>
      </c>
      <c r="AV17" s="20">
        <f t="shared" si="20"/>
        <v>0.81597222222222121</v>
      </c>
      <c r="AW17" s="10">
        <f t="shared" si="20"/>
        <v>0.82777777777777672</v>
      </c>
      <c r="AX17" s="10">
        <f t="shared" ref="AX17" si="85">AW17+21/1440</f>
        <v>0.84236111111111001</v>
      </c>
      <c r="AY17" s="10">
        <f t="shared" si="21"/>
        <v>0.85416666666666552</v>
      </c>
      <c r="AZ17" s="10">
        <f t="shared" si="22"/>
        <v>0.86597222222222103</v>
      </c>
      <c r="BA17" s="10">
        <f t="shared" si="23"/>
        <v>0.87777777777777655</v>
      </c>
      <c r="BB17" s="10">
        <f t="shared" ref="BB17:BF17" si="86">BA17+21/1440</f>
        <v>0.89236111111110983</v>
      </c>
      <c r="BC17" s="10">
        <f t="shared" si="24"/>
        <v>0.90416666666666534</v>
      </c>
      <c r="BD17" s="10">
        <f t="shared" si="25"/>
        <v>0.91597222222222086</v>
      </c>
      <c r="BE17" s="10">
        <f t="shared" si="69"/>
        <v>0.92777777777777637</v>
      </c>
      <c r="BF17" s="10">
        <f t="shared" si="86"/>
        <v>0.94236111111110965</v>
      </c>
      <c r="BG17" s="10">
        <f t="shared" ref="BG17" si="87">BF17+17/1440</f>
        <v>0.95416666666666516</v>
      </c>
      <c r="BH17" s="9">
        <f t="shared" ref="BH17" si="88">BG17+17/1440</f>
        <v>0.96597222222222068</v>
      </c>
      <c r="BI17" s="90">
        <v>23</v>
      </c>
      <c r="BJ17" s="91">
        <f>(L17-E17)+(AR17-P17)+(BH17-AV17)</f>
        <v>0.58819444444444313</v>
      </c>
      <c r="BK17" s="74">
        <f t="shared" si="37"/>
        <v>14.116666666666667</v>
      </c>
      <c r="BL17" s="29">
        <f t="shared" si="31"/>
        <v>14.496666666666668</v>
      </c>
    </row>
    <row r="18" spans="1:64" s="23" customFormat="1" ht="15.75">
      <c r="A18" s="262">
        <v>14</v>
      </c>
      <c r="B18" s="25">
        <v>4</v>
      </c>
      <c r="C18" s="130"/>
      <c r="D18" s="130"/>
      <c r="E18" s="10">
        <f t="shared" si="75"/>
        <v>0.2805555555555555</v>
      </c>
      <c r="F18" s="10">
        <f t="shared" si="71"/>
        <v>0.29513888888888884</v>
      </c>
      <c r="G18" s="10">
        <f t="shared" si="72"/>
        <v>0.30694444444444441</v>
      </c>
      <c r="H18" s="10">
        <f t="shared" ref="H18:I18" si="89">G18+17/1440</f>
        <v>0.31874999999999998</v>
      </c>
      <c r="I18" s="10">
        <f t="shared" si="89"/>
        <v>0.33055555555555555</v>
      </c>
      <c r="J18" s="10">
        <f t="shared" si="57"/>
        <v>0.34513888888888888</v>
      </c>
      <c r="K18" s="10">
        <f t="shared" si="2"/>
        <v>0.35694444444444445</v>
      </c>
      <c r="L18" s="10">
        <f t="shared" si="2"/>
        <v>0.36875000000000002</v>
      </c>
      <c r="M18" s="10">
        <f t="shared" si="2"/>
        <v>0.38055555555555559</v>
      </c>
      <c r="N18" s="10">
        <f t="shared" si="57"/>
        <v>0.39513888888888893</v>
      </c>
      <c r="O18" s="10">
        <f t="shared" si="4"/>
        <v>0.4069444444444445</v>
      </c>
      <c r="P18" s="10">
        <f t="shared" si="4"/>
        <v>0.41875000000000007</v>
      </c>
      <c r="Q18" s="10">
        <f t="shared" si="4"/>
        <v>0.43055555555555564</v>
      </c>
      <c r="R18" s="10">
        <f t="shared" si="57"/>
        <v>0.44513888888888897</v>
      </c>
      <c r="S18" s="10">
        <f t="shared" si="6"/>
        <v>0.45694444444444454</v>
      </c>
      <c r="T18" s="20">
        <f t="shared" si="6"/>
        <v>0.46875000000000011</v>
      </c>
      <c r="U18" s="20">
        <f t="shared" si="6"/>
        <v>0.48055555555555568</v>
      </c>
      <c r="V18" s="20">
        <f t="shared" si="57"/>
        <v>0.49513888888888902</v>
      </c>
      <c r="W18" s="20">
        <f t="shared" si="8"/>
        <v>0.50694444444444453</v>
      </c>
      <c r="X18" s="20">
        <f t="shared" si="8"/>
        <v>0.51875000000000004</v>
      </c>
      <c r="Y18" s="10">
        <f t="shared" si="8"/>
        <v>0.53055555555555556</v>
      </c>
      <c r="Z18" s="10">
        <f t="shared" si="57"/>
        <v>0.54513888888888884</v>
      </c>
      <c r="AA18" s="10">
        <f t="shared" si="10"/>
        <v>0.55694444444444435</v>
      </c>
      <c r="AB18" s="10">
        <f t="shared" si="10"/>
        <v>0.56874999999999987</v>
      </c>
      <c r="AC18" s="10">
        <f t="shared" si="10"/>
        <v>0.58055555555555538</v>
      </c>
      <c r="AD18" s="10">
        <f t="shared" si="57"/>
        <v>0.59513888888888866</v>
      </c>
      <c r="AE18" s="10">
        <f t="shared" si="12"/>
        <v>0.60694444444444418</v>
      </c>
      <c r="AF18" s="115">
        <f t="shared" si="12"/>
        <v>0.61874999999999969</v>
      </c>
      <c r="AG18" s="10">
        <f t="shared" si="12"/>
        <v>0.6305555555555552</v>
      </c>
      <c r="AH18" s="10">
        <f t="shared" si="57"/>
        <v>0.64513888888888848</v>
      </c>
      <c r="AI18" s="10">
        <f t="shared" si="14"/>
        <v>0.656944444444444</v>
      </c>
      <c r="AJ18" s="10">
        <f t="shared" si="14"/>
        <v>0.66874999999999951</v>
      </c>
      <c r="AK18" s="10">
        <f t="shared" si="14"/>
        <v>0.68055555555555503</v>
      </c>
      <c r="AL18" s="10">
        <f t="shared" si="57"/>
        <v>0.69513888888888831</v>
      </c>
      <c r="AM18" s="10">
        <f t="shared" si="16"/>
        <v>0.70694444444444382</v>
      </c>
      <c r="AN18" s="20">
        <f t="shared" si="16"/>
        <v>0.71874999999999933</v>
      </c>
      <c r="AO18" s="20">
        <f t="shared" si="16"/>
        <v>0.73055555555555485</v>
      </c>
      <c r="AP18" s="20">
        <f t="shared" si="57"/>
        <v>0.74513888888888813</v>
      </c>
      <c r="AQ18" s="20">
        <f t="shared" si="18"/>
        <v>0.75694444444444364</v>
      </c>
      <c r="AR18" s="20">
        <f t="shared" si="18"/>
        <v>0.76874999999999916</v>
      </c>
      <c r="AS18" s="10">
        <f t="shared" si="18"/>
        <v>0.78055555555555467</v>
      </c>
      <c r="AT18" s="10">
        <f t="shared" si="57"/>
        <v>0.79513888888888795</v>
      </c>
      <c r="AU18" s="10">
        <f t="shared" si="20"/>
        <v>0.80694444444444346</v>
      </c>
      <c r="AV18" s="10">
        <f t="shared" si="20"/>
        <v>0.81874999999999898</v>
      </c>
      <c r="AW18" s="10">
        <f t="shared" si="20"/>
        <v>0.83055555555555449</v>
      </c>
      <c r="AX18" s="10">
        <f t="shared" ref="AX18" si="90">AW18+21/1440</f>
        <v>0.84513888888888777</v>
      </c>
      <c r="AY18" s="10">
        <f t="shared" si="21"/>
        <v>0.85694444444444329</v>
      </c>
      <c r="AZ18" s="10">
        <f t="shared" si="22"/>
        <v>0.8687499999999988</v>
      </c>
      <c r="BA18" s="10">
        <f t="shared" si="23"/>
        <v>0.88055555555555431</v>
      </c>
      <c r="BB18" s="10">
        <f t="shared" ref="BB18" si="91">BA18+21/1440</f>
        <v>0.8951388888888876</v>
      </c>
      <c r="BC18" s="10"/>
      <c r="BD18" s="10"/>
      <c r="BE18" s="10"/>
      <c r="BF18" s="130"/>
      <c r="BG18" s="130"/>
      <c r="BH18" s="89"/>
      <c r="BI18" s="90">
        <v>20</v>
      </c>
      <c r="BJ18" s="91">
        <f>(T18-E18)+(AN18-X18)+(BB18-AR18)</f>
        <v>0.51458333333333228</v>
      </c>
      <c r="BK18" s="74">
        <f t="shared" si="37"/>
        <v>12.35</v>
      </c>
      <c r="BL18" s="29">
        <f t="shared" si="31"/>
        <v>12.73</v>
      </c>
    </row>
    <row r="19" spans="1:64" s="23" customFormat="1" ht="16.5" thickBot="1">
      <c r="A19" s="262">
        <v>15</v>
      </c>
      <c r="B19" s="25">
        <v>4</v>
      </c>
      <c r="C19" s="130"/>
      <c r="D19" s="130"/>
      <c r="E19" s="10">
        <f t="shared" si="75"/>
        <v>0.28333333333333327</v>
      </c>
      <c r="F19" s="10">
        <f t="shared" si="71"/>
        <v>0.29791666666666661</v>
      </c>
      <c r="G19" s="10">
        <f t="shared" si="72"/>
        <v>0.30972222222222218</v>
      </c>
      <c r="H19" s="10">
        <f t="shared" ref="H19:I19" si="92">G19+17/1440</f>
        <v>0.32152777777777775</v>
      </c>
      <c r="I19" s="10">
        <f t="shared" si="92"/>
        <v>0.33333333333333331</v>
      </c>
      <c r="J19" s="10">
        <f t="shared" si="57"/>
        <v>0.34791666666666665</v>
      </c>
      <c r="K19" s="10">
        <f t="shared" si="2"/>
        <v>0.35972222222222222</v>
      </c>
      <c r="L19" s="10">
        <f t="shared" si="2"/>
        <v>0.37152777777777779</v>
      </c>
      <c r="M19" s="10">
        <f t="shared" si="2"/>
        <v>0.38333333333333336</v>
      </c>
      <c r="N19" s="10">
        <f t="shared" si="57"/>
        <v>0.3979166666666667</v>
      </c>
      <c r="O19" s="10">
        <f t="shared" si="4"/>
        <v>0.40972222222222227</v>
      </c>
      <c r="P19" s="20">
        <f t="shared" si="4"/>
        <v>0.42152777777777783</v>
      </c>
      <c r="Q19" s="20">
        <f t="shared" si="4"/>
        <v>0.4333333333333334</v>
      </c>
      <c r="R19" s="20">
        <f t="shared" si="57"/>
        <v>0.44791666666666674</v>
      </c>
      <c r="S19" s="20">
        <f t="shared" si="6"/>
        <v>0.45972222222222231</v>
      </c>
      <c r="T19" s="20">
        <f t="shared" si="6"/>
        <v>0.47152777777777788</v>
      </c>
      <c r="U19" s="10">
        <f t="shared" si="6"/>
        <v>0.48333333333333345</v>
      </c>
      <c r="V19" s="10">
        <f t="shared" si="57"/>
        <v>0.49791666666666679</v>
      </c>
      <c r="W19" s="10">
        <f t="shared" si="8"/>
        <v>0.5097222222222223</v>
      </c>
      <c r="X19" s="10">
        <f t="shared" si="8"/>
        <v>0.52152777777777781</v>
      </c>
      <c r="Y19" s="10">
        <f t="shared" si="8"/>
        <v>0.53333333333333333</v>
      </c>
      <c r="Z19" s="10">
        <f t="shared" si="57"/>
        <v>0.54791666666666661</v>
      </c>
      <c r="AA19" s="10">
        <f t="shared" si="10"/>
        <v>0.55972222222222212</v>
      </c>
      <c r="AB19" s="10">
        <f t="shared" si="10"/>
        <v>0.57152777777777763</v>
      </c>
      <c r="AC19" s="10">
        <f t="shared" si="10"/>
        <v>0.58333333333333315</v>
      </c>
      <c r="AD19" s="10">
        <f t="shared" si="57"/>
        <v>0.59791666666666643</v>
      </c>
      <c r="AE19" s="10">
        <f t="shared" si="12"/>
        <v>0.60972222222222194</v>
      </c>
      <c r="AF19" s="130">
        <f t="shared" si="12"/>
        <v>0.62152777777777746</v>
      </c>
      <c r="AG19" s="10">
        <f t="shared" si="12"/>
        <v>0.63333333333333297</v>
      </c>
      <c r="AH19" s="10">
        <f t="shared" si="57"/>
        <v>0.64791666666666625</v>
      </c>
      <c r="AI19" s="10">
        <f t="shared" si="14"/>
        <v>0.65972222222222177</v>
      </c>
      <c r="AJ19" s="20">
        <f t="shared" si="14"/>
        <v>0.67152777777777728</v>
      </c>
      <c r="AK19" s="20">
        <f t="shared" si="14"/>
        <v>0.68333333333333279</v>
      </c>
      <c r="AL19" s="20">
        <f t="shared" si="57"/>
        <v>0.69791666666666607</v>
      </c>
      <c r="AM19" s="20">
        <f t="shared" si="16"/>
        <v>0.70972222222222159</v>
      </c>
      <c r="AN19" s="20">
        <f t="shared" si="16"/>
        <v>0.7215277777777771</v>
      </c>
      <c r="AO19" s="10">
        <f t="shared" si="16"/>
        <v>0.73333333333333262</v>
      </c>
      <c r="AP19" s="10">
        <f t="shared" si="57"/>
        <v>0.7479166666666659</v>
      </c>
      <c r="AQ19" s="10">
        <f t="shared" si="18"/>
        <v>0.75972222222222141</v>
      </c>
      <c r="AR19" s="10">
        <f t="shared" si="18"/>
        <v>0.77152777777777692</v>
      </c>
      <c r="AS19" s="10">
        <f t="shared" si="18"/>
        <v>0.78333333333333244</v>
      </c>
      <c r="AT19" s="10">
        <f t="shared" si="57"/>
        <v>0.79791666666666572</v>
      </c>
      <c r="AU19" s="10">
        <f t="shared" si="20"/>
        <v>0.80972222222222123</v>
      </c>
      <c r="AV19" s="10">
        <f t="shared" si="20"/>
        <v>0.82152777777777675</v>
      </c>
      <c r="AW19" s="10">
        <f t="shared" si="20"/>
        <v>0.83333333333333226</v>
      </c>
      <c r="AX19" s="10">
        <f t="shared" ref="AX19" si="93">AW19+21/1440</f>
        <v>0.84791666666666554</v>
      </c>
      <c r="AY19" s="10"/>
      <c r="AZ19" s="10"/>
      <c r="BA19" s="10"/>
      <c r="BB19" s="10"/>
      <c r="BC19" s="10"/>
      <c r="BD19" s="10"/>
      <c r="BE19" s="10"/>
      <c r="BF19" s="130"/>
      <c r="BG19" s="130"/>
      <c r="BH19" s="89"/>
      <c r="BI19" s="90">
        <v>18</v>
      </c>
      <c r="BJ19" s="91">
        <f>(P19-E19)+(AJ19-T19)+(AX19-AN19)</f>
        <v>0.4645833333333324</v>
      </c>
      <c r="BK19" s="74">
        <f t="shared" si="37"/>
        <v>11.15</v>
      </c>
      <c r="BL19" s="29">
        <f t="shared" si="31"/>
        <v>11.530000000000001</v>
      </c>
    </row>
    <row r="20" spans="1:64" s="23" customFormat="1" ht="16.5" thickBot="1">
      <c r="A20" s="262">
        <v>16</v>
      </c>
      <c r="B20" s="25">
        <v>4</v>
      </c>
      <c r="C20" s="130"/>
      <c r="D20" s="130"/>
      <c r="E20" s="10">
        <f t="shared" si="75"/>
        <v>0.28611111111111104</v>
      </c>
      <c r="F20" s="10">
        <f t="shared" si="71"/>
        <v>0.30069444444444438</v>
      </c>
      <c r="G20" s="10">
        <f t="shared" si="72"/>
        <v>0.31249999999999994</v>
      </c>
      <c r="H20" s="10">
        <f t="shared" ref="H20:I20" si="94">G20+17/1440</f>
        <v>0.32430555555555551</v>
      </c>
      <c r="I20" s="10">
        <f t="shared" si="94"/>
        <v>0.33611111111111108</v>
      </c>
      <c r="J20" s="10">
        <f t="shared" si="57"/>
        <v>0.35069444444444442</v>
      </c>
      <c r="K20" s="10">
        <f t="shared" si="2"/>
        <v>0.36249999999999999</v>
      </c>
      <c r="L20" s="10">
        <f t="shared" si="2"/>
        <v>0.37430555555555556</v>
      </c>
      <c r="M20" s="10">
        <f t="shared" si="2"/>
        <v>0.38611111111111113</v>
      </c>
      <c r="N20" s="10">
        <f t="shared" si="57"/>
        <v>0.40069444444444446</v>
      </c>
      <c r="O20" s="10">
        <f t="shared" si="4"/>
        <v>0.41250000000000003</v>
      </c>
      <c r="P20" s="10">
        <f t="shared" si="4"/>
        <v>0.4243055555555556</v>
      </c>
      <c r="Q20" s="10">
        <f t="shared" si="4"/>
        <v>0.43611111111111117</v>
      </c>
      <c r="R20" s="10">
        <f t="shared" si="57"/>
        <v>0.45069444444444451</v>
      </c>
      <c r="S20" s="10">
        <f t="shared" si="6"/>
        <v>0.46250000000000008</v>
      </c>
      <c r="T20" s="20">
        <f t="shared" si="6"/>
        <v>0.47430555555555565</v>
      </c>
      <c r="U20" s="20">
        <f t="shared" si="6"/>
        <v>0.48611111111111122</v>
      </c>
      <c r="V20" s="20">
        <f t="shared" si="57"/>
        <v>0.50069444444444455</v>
      </c>
      <c r="W20" s="20">
        <f t="shared" si="8"/>
        <v>0.51250000000000007</v>
      </c>
      <c r="X20" s="20">
        <f t="shared" si="8"/>
        <v>0.52430555555555558</v>
      </c>
      <c r="Y20" s="10">
        <f t="shared" si="8"/>
        <v>0.53611111111111109</v>
      </c>
      <c r="Z20" s="10">
        <f t="shared" si="57"/>
        <v>0.55069444444444438</v>
      </c>
      <c r="AA20" s="10">
        <f t="shared" si="10"/>
        <v>0.56249999999999989</v>
      </c>
      <c r="AB20" s="130">
        <f t="shared" si="10"/>
        <v>0.5743055555555554</v>
      </c>
      <c r="AC20" s="10">
        <f t="shared" si="10"/>
        <v>0.58611111111111092</v>
      </c>
      <c r="AD20" s="10">
        <f t="shared" si="57"/>
        <v>0.6006944444444442</v>
      </c>
      <c r="AE20" s="131">
        <f t="shared" si="12"/>
        <v>0.61249999999999971</v>
      </c>
      <c r="AF20" s="132">
        <f t="shared" si="12"/>
        <v>0.62430555555555522</v>
      </c>
      <c r="AG20" s="129">
        <f t="shared" si="12"/>
        <v>0.63611111111111074</v>
      </c>
      <c r="AH20" s="10">
        <f t="shared" si="57"/>
        <v>0.65069444444444402</v>
      </c>
      <c r="AI20" s="10">
        <f t="shared" si="14"/>
        <v>0.66249999999999953</v>
      </c>
      <c r="AJ20" s="10">
        <f t="shared" si="14"/>
        <v>0.67430555555555505</v>
      </c>
      <c r="AK20" s="10">
        <f t="shared" si="14"/>
        <v>0.68611111111111056</v>
      </c>
      <c r="AL20" s="10">
        <f t="shared" si="57"/>
        <v>0.70069444444444384</v>
      </c>
      <c r="AM20" s="10">
        <f t="shared" si="16"/>
        <v>0.71249999999999936</v>
      </c>
      <c r="AN20" s="10">
        <f t="shared" si="16"/>
        <v>0.72430555555555487</v>
      </c>
      <c r="AO20" s="10">
        <f t="shared" si="16"/>
        <v>0.73611111111111038</v>
      </c>
      <c r="AP20" s="10">
        <f t="shared" si="57"/>
        <v>0.75069444444444366</v>
      </c>
      <c r="AQ20" s="10">
        <f t="shared" si="18"/>
        <v>0.76249999999999918</v>
      </c>
      <c r="AR20" s="20">
        <f t="shared" si="18"/>
        <v>0.77430555555555469</v>
      </c>
      <c r="AS20" s="20">
        <f t="shared" si="18"/>
        <v>0.78611111111111021</v>
      </c>
      <c r="AT20" s="20">
        <f t="shared" si="57"/>
        <v>0.80069444444444349</v>
      </c>
      <c r="AU20" s="20">
        <f t="shared" si="20"/>
        <v>0.812499999999999</v>
      </c>
      <c r="AV20" s="20">
        <f t="shared" si="20"/>
        <v>0.82430555555555451</v>
      </c>
      <c r="AW20" s="10">
        <f t="shared" si="20"/>
        <v>0.83611111111111003</v>
      </c>
      <c r="AX20" s="10">
        <f t="shared" ref="AX20" si="95">AW20+21/1440</f>
        <v>0.85069444444444331</v>
      </c>
      <c r="AY20" s="10">
        <f t="shared" si="21"/>
        <v>0.86249999999999882</v>
      </c>
      <c r="AZ20" s="10">
        <f t="shared" si="22"/>
        <v>0.87430555555555434</v>
      </c>
      <c r="BA20" s="10">
        <f t="shared" si="23"/>
        <v>0.88611111111110985</v>
      </c>
      <c r="BB20" s="10">
        <f t="shared" ref="BB20" si="96">BA20+21/1440</f>
        <v>0.90069444444444313</v>
      </c>
      <c r="BC20" s="10">
        <f t="shared" si="24"/>
        <v>0.91249999999999865</v>
      </c>
      <c r="BD20" s="10">
        <f t="shared" si="25"/>
        <v>0.92430555555555416</v>
      </c>
      <c r="BE20" s="10"/>
      <c r="BF20" s="10"/>
      <c r="BG20" s="130"/>
      <c r="BH20" s="89"/>
      <c r="BI20" s="90">
        <v>21</v>
      </c>
      <c r="BJ20" s="91">
        <f>(T20-E20)+(AR20-X20)+(BD20-AV20)</f>
        <v>0.53819444444444331</v>
      </c>
      <c r="BK20" s="74">
        <f t="shared" si="37"/>
        <v>12.916666666666666</v>
      </c>
      <c r="BL20" s="29">
        <f t="shared" si="31"/>
        <v>13.296666666666667</v>
      </c>
    </row>
    <row r="21" spans="1:64" s="23" customFormat="1" ht="16.5" thickBot="1">
      <c r="A21" s="262">
        <v>17</v>
      </c>
      <c r="B21" s="25">
        <v>4</v>
      </c>
      <c r="C21" s="130"/>
      <c r="D21" s="133">
        <f>E21-17/1440</f>
        <v>0.27708333333333324</v>
      </c>
      <c r="E21" s="10">
        <f t="shared" si="75"/>
        <v>0.28888888888888881</v>
      </c>
      <c r="F21" s="10">
        <f t="shared" si="71"/>
        <v>0.30347222222222214</v>
      </c>
      <c r="G21" s="10">
        <f t="shared" si="72"/>
        <v>0.31527777777777771</v>
      </c>
      <c r="H21" s="10">
        <f t="shared" ref="H21:I21" si="97">G21+17/1440</f>
        <v>0.32708333333333328</v>
      </c>
      <c r="I21" s="10">
        <f t="shared" si="97"/>
        <v>0.33888888888888885</v>
      </c>
      <c r="J21" s="10">
        <f t="shared" si="57"/>
        <v>0.35347222222222219</v>
      </c>
      <c r="K21" s="10">
        <f t="shared" ref="K21:M22" si="98">J21+17/1440</f>
        <v>0.36527777777777776</v>
      </c>
      <c r="L21" s="10">
        <f t="shared" si="98"/>
        <v>0.37708333333333333</v>
      </c>
      <c r="M21" s="10">
        <f t="shared" si="98"/>
        <v>0.3888888888888889</v>
      </c>
      <c r="N21" s="10">
        <f t="shared" si="57"/>
        <v>0.40347222222222223</v>
      </c>
      <c r="O21" s="10">
        <f t="shared" ref="O21:Q22" si="99">N21+17/1440</f>
        <v>0.4152777777777778</v>
      </c>
      <c r="P21" s="20">
        <f t="shared" si="99"/>
        <v>0.42708333333333337</v>
      </c>
      <c r="Q21" s="20">
        <f t="shared" si="99"/>
        <v>0.43888888888888894</v>
      </c>
      <c r="R21" s="20">
        <f t="shared" si="57"/>
        <v>0.45347222222222228</v>
      </c>
      <c r="S21" s="20">
        <f t="shared" ref="S21:U22" si="100">R21+17/1440</f>
        <v>0.46527777777777785</v>
      </c>
      <c r="T21" s="20">
        <f t="shared" si="100"/>
        <v>0.47708333333333341</v>
      </c>
      <c r="U21" s="10">
        <f t="shared" si="100"/>
        <v>0.48888888888888898</v>
      </c>
      <c r="V21" s="10">
        <f t="shared" si="57"/>
        <v>0.50347222222222232</v>
      </c>
      <c r="W21" s="10">
        <f t="shared" ref="W21:Y22" si="101">V21+17/1440</f>
        <v>0.51527777777777783</v>
      </c>
      <c r="X21" s="10">
        <f t="shared" si="101"/>
        <v>0.52708333333333335</v>
      </c>
      <c r="Y21" s="10">
        <f t="shared" si="101"/>
        <v>0.53888888888888886</v>
      </c>
      <c r="Z21" s="10">
        <f t="shared" si="57"/>
        <v>0.55347222222222214</v>
      </c>
      <c r="AA21" s="131">
        <f t="shared" ref="AA21:AC22" si="102">Z21+17/1440</f>
        <v>0.56527777777777766</v>
      </c>
      <c r="AB21" s="10">
        <f t="shared" si="102"/>
        <v>0.57708333333333317</v>
      </c>
      <c r="AC21" s="129">
        <f t="shared" si="102"/>
        <v>0.58888888888888868</v>
      </c>
      <c r="AD21" s="10">
        <f t="shared" si="57"/>
        <v>0.60347222222222197</v>
      </c>
      <c r="AE21" s="10">
        <f t="shared" ref="AE21:AG22" si="103">AD21+17/1440</f>
        <v>0.61527777777777748</v>
      </c>
      <c r="AF21" s="139">
        <f t="shared" si="103"/>
        <v>0.62708333333333299</v>
      </c>
      <c r="AG21" s="10">
        <f t="shared" si="103"/>
        <v>0.63888888888888851</v>
      </c>
      <c r="AH21" s="10">
        <f t="shared" si="57"/>
        <v>0.65347222222222179</v>
      </c>
      <c r="AI21" s="10">
        <f t="shared" ref="AI21:AK22" si="104">AH21+17/1440</f>
        <v>0.6652777777777773</v>
      </c>
      <c r="AJ21" s="20">
        <f t="shared" si="104"/>
        <v>0.67708333333333282</v>
      </c>
      <c r="AK21" s="20">
        <f t="shared" si="104"/>
        <v>0.68888888888888833</v>
      </c>
      <c r="AL21" s="20">
        <f t="shared" si="57"/>
        <v>0.70347222222222161</v>
      </c>
      <c r="AM21" s="20">
        <f t="shared" ref="AM21:AO22" si="105">AL21+17/1440</f>
        <v>0.71527777777777712</v>
      </c>
      <c r="AN21" s="20">
        <f t="shared" si="105"/>
        <v>0.72708333333333264</v>
      </c>
      <c r="AO21" s="10">
        <f t="shared" si="105"/>
        <v>0.73888888888888815</v>
      </c>
      <c r="AP21" s="10">
        <f t="shared" si="57"/>
        <v>0.75347222222222143</v>
      </c>
      <c r="AQ21" s="10">
        <f t="shared" ref="AQ21:AS22" si="106">AP21+17/1440</f>
        <v>0.76527777777777695</v>
      </c>
      <c r="AR21" s="10">
        <f t="shared" si="106"/>
        <v>0.77708333333333246</v>
      </c>
      <c r="AS21" s="10">
        <f t="shared" si="106"/>
        <v>0.78888888888888797</v>
      </c>
      <c r="AT21" s="10">
        <f t="shared" si="57"/>
        <v>0.80347222222222126</v>
      </c>
      <c r="AU21" s="10">
        <f t="shared" ref="AU21:AW22" si="107">AT21+17/1440</f>
        <v>0.81527777777777677</v>
      </c>
      <c r="AV21" s="10">
        <f t="shared" si="107"/>
        <v>0.82708333333333228</v>
      </c>
      <c r="AW21" s="10">
        <f t="shared" si="107"/>
        <v>0.8388888888888878</v>
      </c>
      <c r="AX21" s="10">
        <f t="shared" ref="AX21" si="108">AW21+21/1440</f>
        <v>0.85347222222222108</v>
      </c>
      <c r="AY21" s="10">
        <f t="shared" si="21"/>
        <v>0.86527777777777659</v>
      </c>
      <c r="AZ21" s="10">
        <f t="shared" si="22"/>
        <v>0.8770833333333321</v>
      </c>
      <c r="BA21" s="10"/>
      <c r="BB21" s="10"/>
      <c r="BC21" s="121"/>
      <c r="BD21" s="10"/>
      <c r="BE21" s="10"/>
      <c r="BF21" s="130"/>
      <c r="BG21" s="130"/>
      <c r="BH21" s="89"/>
      <c r="BI21" s="90">
        <v>20</v>
      </c>
      <c r="BJ21" s="91">
        <f>(P21-D21)+(AJ21-T21)+(AZ21-AN21)</f>
        <v>0.499999999999999</v>
      </c>
      <c r="BK21" s="74">
        <f t="shared" si="37"/>
        <v>12</v>
      </c>
      <c r="BL21" s="29">
        <f t="shared" si="31"/>
        <v>12.38</v>
      </c>
    </row>
    <row r="22" spans="1:64" s="23" customFormat="1" ht="16.5" thickBot="1">
      <c r="A22" s="263">
        <v>18</v>
      </c>
      <c r="B22" s="75">
        <v>4</v>
      </c>
      <c r="C22" s="38">
        <v>0.26805555555555555</v>
      </c>
      <c r="D22" s="38">
        <f t="shared" ref="D22" si="109">C22+17/1440</f>
        <v>0.27986111111111112</v>
      </c>
      <c r="E22" s="38">
        <f t="shared" si="75"/>
        <v>0.29166666666666657</v>
      </c>
      <c r="F22" s="38">
        <f t="shared" si="71"/>
        <v>0.30624999999999991</v>
      </c>
      <c r="G22" s="38">
        <f t="shared" si="72"/>
        <v>0.31805555555555548</v>
      </c>
      <c r="H22" s="38">
        <f t="shared" ref="H22:I22" si="110">G22+17/1440</f>
        <v>0.32986111111111105</v>
      </c>
      <c r="I22" s="38">
        <f t="shared" si="110"/>
        <v>0.34166666666666662</v>
      </c>
      <c r="J22" s="38">
        <f t="shared" si="57"/>
        <v>0.35624999999999996</v>
      </c>
      <c r="K22" s="38">
        <f t="shared" si="98"/>
        <v>0.36805555555555552</v>
      </c>
      <c r="L22" s="39">
        <f t="shared" si="98"/>
        <v>0.37986111111111109</v>
      </c>
      <c r="M22" s="39">
        <f t="shared" si="98"/>
        <v>0.39166666666666666</v>
      </c>
      <c r="N22" s="39">
        <f t="shared" si="57"/>
        <v>0.40625</v>
      </c>
      <c r="O22" s="39">
        <f t="shared" si="99"/>
        <v>0.41805555555555557</v>
      </c>
      <c r="P22" s="39">
        <f t="shared" si="99"/>
        <v>0.42986111111111114</v>
      </c>
      <c r="Q22" s="38">
        <f t="shared" si="99"/>
        <v>0.44166666666666671</v>
      </c>
      <c r="R22" s="38">
        <f t="shared" si="57"/>
        <v>0.45625000000000004</v>
      </c>
      <c r="S22" s="38">
        <f t="shared" si="100"/>
        <v>0.46805555555555561</v>
      </c>
      <c r="T22" s="38">
        <f t="shared" si="100"/>
        <v>0.47986111111111118</v>
      </c>
      <c r="U22" s="38">
        <f t="shared" si="100"/>
        <v>0.49166666666666675</v>
      </c>
      <c r="V22" s="38">
        <f t="shared" si="57"/>
        <v>0.50625000000000009</v>
      </c>
      <c r="W22" s="38">
        <f t="shared" si="101"/>
        <v>0.5180555555555556</v>
      </c>
      <c r="X22" s="38">
        <f t="shared" si="101"/>
        <v>0.52986111111111112</v>
      </c>
      <c r="Y22" s="38">
        <f t="shared" si="101"/>
        <v>0.54166666666666663</v>
      </c>
      <c r="Z22" s="38">
        <f t="shared" si="57"/>
        <v>0.55624999999999991</v>
      </c>
      <c r="AA22" s="38">
        <f t="shared" si="102"/>
        <v>0.56805555555555542</v>
      </c>
      <c r="AB22" s="134">
        <f t="shared" si="102"/>
        <v>0.57986111111111094</v>
      </c>
      <c r="AC22" s="38">
        <f t="shared" si="102"/>
        <v>0.59166666666666645</v>
      </c>
      <c r="AD22" s="38">
        <f t="shared" si="57"/>
        <v>0.60624999999999973</v>
      </c>
      <c r="AE22" s="135">
        <f t="shared" si="103"/>
        <v>0.61805555555555525</v>
      </c>
      <c r="AF22" s="132">
        <f t="shared" si="103"/>
        <v>0.62986111111111076</v>
      </c>
      <c r="AG22" s="136">
        <f t="shared" si="103"/>
        <v>0.64166666666666627</v>
      </c>
      <c r="AH22" s="38">
        <f t="shared" si="57"/>
        <v>0.65624999999999956</v>
      </c>
      <c r="AI22" s="38">
        <f t="shared" si="104"/>
        <v>0.66805555555555507</v>
      </c>
      <c r="AJ22" s="38">
        <f t="shared" si="104"/>
        <v>0.67986111111111058</v>
      </c>
      <c r="AK22" s="38">
        <f t="shared" si="104"/>
        <v>0.6916666666666661</v>
      </c>
      <c r="AL22" s="38">
        <f t="shared" si="57"/>
        <v>0.70624999999999938</v>
      </c>
      <c r="AM22" s="38">
        <f t="shared" si="105"/>
        <v>0.71805555555555489</v>
      </c>
      <c r="AN22" s="38">
        <f t="shared" si="105"/>
        <v>0.72986111111111041</v>
      </c>
      <c r="AO22" s="38">
        <f t="shared" si="105"/>
        <v>0.74166666666666592</v>
      </c>
      <c r="AP22" s="38">
        <f t="shared" si="57"/>
        <v>0.7562499999999992</v>
      </c>
      <c r="AQ22" s="38">
        <f t="shared" si="106"/>
        <v>0.76805555555555471</v>
      </c>
      <c r="AR22" s="38">
        <f t="shared" si="106"/>
        <v>0.77986111111111023</v>
      </c>
      <c r="AS22" s="38">
        <f t="shared" si="106"/>
        <v>0.79166666666666574</v>
      </c>
      <c r="AT22" s="38">
        <f t="shared" si="57"/>
        <v>0.80624999999999902</v>
      </c>
      <c r="AU22" s="38">
        <f t="shared" si="107"/>
        <v>0.81805555555555454</v>
      </c>
      <c r="AV22" s="39">
        <f t="shared" si="107"/>
        <v>0.82986111111111005</v>
      </c>
      <c r="AW22" s="39">
        <f t="shared" si="107"/>
        <v>0.84166666666666556</v>
      </c>
      <c r="AX22" s="39">
        <f t="shared" ref="AX22" si="111">AW22+21/1440</f>
        <v>0.85624999999999885</v>
      </c>
      <c r="AY22" s="39">
        <f t="shared" si="21"/>
        <v>0.86805555555555436</v>
      </c>
      <c r="AZ22" s="39">
        <f t="shared" si="22"/>
        <v>0.87986111111110987</v>
      </c>
      <c r="BA22" s="38">
        <f t="shared" si="23"/>
        <v>0.89166666666666539</v>
      </c>
      <c r="BB22" s="38">
        <f t="shared" ref="BB22" si="112">BA22+21/1440</f>
        <v>0.90624999999999867</v>
      </c>
      <c r="BC22" s="38">
        <f t="shared" si="24"/>
        <v>0.91805555555555418</v>
      </c>
      <c r="BD22" s="38">
        <f t="shared" si="25"/>
        <v>0.92986111111110969</v>
      </c>
      <c r="BE22" s="38">
        <f t="shared" si="69"/>
        <v>0.94166666666666521</v>
      </c>
      <c r="BF22" s="38">
        <f t="shared" ref="BF22" si="113">BE22+21/1440</f>
        <v>0.95624999999999849</v>
      </c>
      <c r="BG22" s="38">
        <f t="shared" ref="BG22" si="114">BF22+17/1440</f>
        <v>0.968055555555554</v>
      </c>
      <c r="BH22" s="19">
        <f t="shared" ref="BH22" si="115">BG22+17/1440</f>
        <v>0.97986111111110952</v>
      </c>
      <c r="BI22" s="76">
        <v>24</v>
      </c>
      <c r="BJ22" s="77">
        <f>(L22-C22)+(AV22-P22)+(BH22-AZ22)</f>
        <v>0.61180555555555416</v>
      </c>
      <c r="BK22" s="92">
        <f t="shared" si="37"/>
        <v>14.683333333333334</v>
      </c>
      <c r="BL22" s="93">
        <f t="shared" si="31"/>
        <v>15.063333333333334</v>
      </c>
    </row>
    <row r="23" spans="1:64">
      <c r="B23" s="17"/>
      <c r="BI23" s="34">
        <f>SUM(BI5:BI22)</f>
        <v>371</v>
      </c>
      <c r="BJ23" s="34"/>
      <c r="BK23" s="55">
        <f>SUM(BK5:BK22)</f>
        <v>227.91666666666666</v>
      </c>
      <c r="BL23" s="55">
        <f>SUM(BL5:BL22)</f>
        <v>234.7566666666666</v>
      </c>
    </row>
    <row r="25" spans="1:64" ht="15.75">
      <c r="A25" s="179" t="s">
        <v>23</v>
      </c>
      <c r="B25" s="180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BI25" s="45"/>
      <c r="BJ25" s="45"/>
      <c r="BK25" s="45"/>
      <c r="BL25" s="45"/>
    </row>
    <row r="26" spans="1:64" ht="15.75">
      <c r="A26" s="179" t="s">
        <v>78</v>
      </c>
      <c r="B26" s="271">
        <v>0.47916666666666669</v>
      </c>
      <c r="C26" s="179"/>
      <c r="D26" s="179" t="s">
        <v>79</v>
      </c>
      <c r="E26" s="179"/>
      <c r="F26" s="179"/>
      <c r="G26" s="179"/>
      <c r="H26" s="179"/>
      <c r="I26" s="179"/>
      <c r="J26" s="179"/>
      <c r="K26" s="179"/>
      <c r="L26" s="179"/>
      <c r="M26" s="179"/>
      <c r="N26" s="179"/>
    </row>
    <row r="27" spans="1:64" ht="15.75">
      <c r="A27" s="179" t="s">
        <v>80</v>
      </c>
      <c r="B27" s="265" t="s">
        <v>12</v>
      </c>
      <c r="C27" s="179"/>
      <c r="D27" s="179" t="s">
        <v>83</v>
      </c>
      <c r="E27" s="179"/>
      <c r="F27" s="179"/>
      <c r="G27" s="179"/>
      <c r="H27" s="179"/>
      <c r="I27" s="179"/>
      <c r="J27" s="179"/>
      <c r="K27" s="179"/>
      <c r="L27" s="179"/>
      <c r="M27" s="179"/>
      <c r="N27" s="179"/>
    </row>
    <row r="28" spans="1:64" ht="15.75">
      <c r="A28" s="266"/>
      <c r="B28" s="267" t="s">
        <v>1</v>
      </c>
      <c r="C28" s="179"/>
      <c r="D28" s="268" t="s">
        <v>81</v>
      </c>
      <c r="E28" s="179"/>
      <c r="F28" s="179"/>
      <c r="G28" s="179"/>
      <c r="H28" s="179"/>
      <c r="I28" s="179"/>
      <c r="J28" s="179"/>
      <c r="K28" s="179"/>
      <c r="L28" s="179"/>
      <c r="M28" s="179"/>
      <c r="N28" s="179"/>
    </row>
    <row r="29" spans="1:64" ht="15.75">
      <c r="A29" s="179"/>
      <c r="B29" s="265" t="s">
        <v>38</v>
      </c>
      <c r="C29" s="179"/>
      <c r="D29" s="179" t="s">
        <v>99</v>
      </c>
      <c r="E29" s="179"/>
      <c r="F29" s="179"/>
      <c r="G29" s="179"/>
      <c r="H29" s="179"/>
      <c r="I29" s="179"/>
      <c r="J29" s="179"/>
      <c r="K29" s="179"/>
      <c r="L29" s="179"/>
      <c r="M29" s="179"/>
      <c r="N29" s="179"/>
    </row>
    <row r="30" spans="1:64" ht="15.75">
      <c r="A30" s="179" t="s">
        <v>84</v>
      </c>
      <c r="B30" s="184">
        <v>3</v>
      </c>
      <c r="C30" s="179"/>
      <c r="D30" s="179" t="s">
        <v>87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</row>
    <row r="31" spans="1:64" ht="15.75">
      <c r="A31" s="269">
        <v>4</v>
      </c>
      <c r="B31" s="270">
        <v>0.27083333333333331</v>
      </c>
      <c r="C31" s="269"/>
      <c r="D31" s="179" t="s">
        <v>88</v>
      </c>
      <c r="E31" s="179"/>
      <c r="F31" s="179"/>
      <c r="G31" s="179"/>
      <c r="H31" s="179"/>
      <c r="I31" s="179"/>
      <c r="J31" s="179"/>
      <c r="K31" s="179"/>
      <c r="L31" s="179"/>
      <c r="M31" s="179"/>
      <c r="N31" s="179"/>
    </row>
    <row r="32" spans="1:64" ht="16.5">
      <c r="B32" s="17"/>
      <c r="T32" s="47"/>
      <c r="V32" s="48"/>
    </row>
  </sheetData>
  <mergeCells count="6">
    <mergeCell ref="BL3:BL4"/>
    <mergeCell ref="A3:A4"/>
    <mergeCell ref="B3:B4"/>
    <mergeCell ref="C3:BH3"/>
    <mergeCell ref="BI3:BI4"/>
    <mergeCell ref="BJ3:BK3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30"/>
  <sheetViews>
    <sheetView zoomScale="80" zoomScaleNormal="80" workbookViewId="0">
      <selection activeCell="B23" sqref="B23"/>
    </sheetView>
  </sheetViews>
  <sheetFormatPr defaultRowHeight="15"/>
  <cols>
    <col min="3" max="34" width="6.85546875" customWidth="1"/>
  </cols>
  <sheetData>
    <row r="1" spans="1:38" ht="15.75">
      <c r="G1" s="8"/>
      <c r="H1" s="8"/>
      <c r="I1" s="8"/>
      <c r="J1" s="12" t="s">
        <v>40</v>
      </c>
      <c r="K1" s="8"/>
      <c r="L1" s="8"/>
      <c r="M1" s="8"/>
      <c r="N1" s="8"/>
      <c r="P1" s="12"/>
      <c r="Q1" s="12"/>
      <c r="R1" s="119" t="s">
        <v>66</v>
      </c>
      <c r="S1" s="12"/>
      <c r="T1" s="12"/>
      <c r="X1" s="12" t="s">
        <v>22</v>
      </c>
      <c r="AB1" s="12" t="s">
        <v>63</v>
      </c>
      <c r="AE1" s="202" t="s">
        <v>96</v>
      </c>
    </row>
    <row r="2" spans="1:38" ht="15.75" thickBot="1">
      <c r="O2" s="13" t="s">
        <v>39</v>
      </c>
      <c r="U2" t="s">
        <v>41</v>
      </c>
      <c r="Y2" s="107"/>
      <c r="Z2" s="161"/>
    </row>
    <row r="3" spans="1:38" ht="15" customHeight="1">
      <c r="A3" s="323" t="s">
        <v>0</v>
      </c>
      <c r="B3" s="325" t="s">
        <v>2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06" t="s">
        <v>5</v>
      </c>
      <c r="AJ3" s="308" t="s">
        <v>6</v>
      </c>
      <c r="AK3" s="309"/>
      <c r="AL3" s="310" t="s">
        <v>7</v>
      </c>
    </row>
    <row r="4" spans="1:38" ht="16.5" thickBot="1">
      <c r="A4" s="324"/>
      <c r="B4" s="326"/>
      <c r="C4" s="68" t="s">
        <v>25</v>
      </c>
      <c r="D4" s="30" t="s">
        <v>31</v>
      </c>
      <c r="E4" s="68" t="s">
        <v>25</v>
      </c>
      <c r="F4" s="30" t="s">
        <v>31</v>
      </c>
      <c r="G4" s="68" t="s">
        <v>25</v>
      </c>
      <c r="H4" s="30" t="s">
        <v>31</v>
      </c>
      <c r="I4" s="68" t="s">
        <v>25</v>
      </c>
      <c r="J4" s="30" t="s">
        <v>31</v>
      </c>
      <c r="K4" s="68" t="s">
        <v>25</v>
      </c>
      <c r="L4" s="30" t="s">
        <v>31</v>
      </c>
      <c r="M4" s="68" t="s">
        <v>25</v>
      </c>
      <c r="N4" s="30" t="s">
        <v>31</v>
      </c>
      <c r="O4" s="68" t="s">
        <v>25</v>
      </c>
      <c r="P4" s="30" t="s">
        <v>31</v>
      </c>
      <c r="Q4" s="68" t="s">
        <v>25</v>
      </c>
      <c r="R4" s="144" t="s">
        <v>31</v>
      </c>
      <c r="S4" s="68" t="s">
        <v>25</v>
      </c>
      <c r="T4" s="30" t="s">
        <v>31</v>
      </c>
      <c r="U4" s="68" t="s">
        <v>25</v>
      </c>
      <c r="V4" s="30" t="s">
        <v>31</v>
      </c>
      <c r="W4" s="68" t="s">
        <v>25</v>
      </c>
      <c r="X4" s="30" t="s">
        <v>31</v>
      </c>
      <c r="Y4" s="68" t="s">
        <v>25</v>
      </c>
      <c r="Z4" s="30" t="s">
        <v>31</v>
      </c>
      <c r="AA4" s="68" t="s">
        <v>25</v>
      </c>
      <c r="AB4" s="30" t="s">
        <v>31</v>
      </c>
      <c r="AC4" s="68" t="s">
        <v>25</v>
      </c>
      <c r="AD4" s="30" t="s">
        <v>31</v>
      </c>
      <c r="AE4" s="68" t="s">
        <v>25</v>
      </c>
      <c r="AF4" s="30" t="s">
        <v>31</v>
      </c>
      <c r="AG4" s="68" t="s">
        <v>25</v>
      </c>
      <c r="AH4" s="30" t="s">
        <v>31</v>
      </c>
      <c r="AI4" s="307"/>
      <c r="AJ4" s="49"/>
      <c r="AK4" s="53"/>
      <c r="AL4" s="311"/>
    </row>
    <row r="5" spans="1:38" s="23" customFormat="1" ht="16.5" thickBot="1">
      <c r="A5" s="260">
        <v>1</v>
      </c>
      <c r="B5" s="25">
        <v>4</v>
      </c>
      <c r="C5" s="9"/>
      <c r="D5" s="9">
        <f>E5-39/1440</f>
        <v>0.27499999999999986</v>
      </c>
      <c r="E5" s="9">
        <f>C22+4/1440</f>
        <v>0.3020833333333332</v>
      </c>
      <c r="F5" s="9">
        <f>E5+33/1440</f>
        <v>0.32499999999999984</v>
      </c>
      <c r="G5" s="9">
        <f>F5+39/1440</f>
        <v>0.35208333333333319</v>
      </c>
      <c r="H5" s="9">
        <f t="shared" ref="H5" si="0">G5+33/1440</f>
        <v>0.37499999999999983</v>
      </c>
      <c r="I5" s="9">
        <f t="shared" ref="I5" si="1">H5+39/1440</f>
        <v>0.40208333333333318</v>
      </c>
      <c r="J5" s="9">
        <f t="shared" ref="J5" si="2">I5+33/1440</f>
        <v>0.42499999999999982</v>
      </c>
      <c r="K5" s="9">
        <f t="shared" ref="K5" si="3">J5+39/1440</f>
        <v>0.45208333333333317</v>
      </c>
      <c r="L5" s="20">
        <f t="shared" ref="L5" si="4">K5+33/1440</f>
        <v>0.47499999999999981</v>
      </c>
      <c r="M5" s="20">
        <f t="shared" ref="M5" si="5">L5+39/1440</f>
        <v>0.5020833333333331</v>
      </c>
      <c r="N5" s="20">
        <f t="shared" ref="N5" si="6">M5+33/1440</f>
        <v>0.5249999999999998</v>
      </c>
      <c r="O5" s="9">
        <f t="shared" ref="O5" si="7">N5+39/1440</f>
        <v>0.55208333333333315</v>
      </c>
      <c r="P5" s="9">
        <f t="shared" ref="P5" si="8">O5+33/1440</f>
        <v>0.57499999999999984</v>
      </c>
      <c r="Q5" s="106">
        <f t="shared" ref="Q5" si="9">P5+39/1440</f>
        <v>0.60208333333333319</v>
      </c>
      <c r="R5" s="142">
        <f t="shared" ref="R5" si="10">Q5+33/1440</f>
        <v>0.62499999999999989</v>
      </c>
      <c r="S5" s="105">
        <f t="shared" ref="S5" si="11">R5+39/1440</f>
        <v>0.65208333333333324</v>
      </c>
      <c r="T5" s="9">
        <f t="shared" ref="T5" si="12">S5+33/1440</f>
        <v>0.67499999999999993</v>
      </c>
      <c r="U5" s="9">
        <f t="shared" ref="U5" si="13">T5+39/1440</f>
        <v>0.70208333333333328</v>
      </c>
      <c r="V5" s="9">
        <f t="shared" ref="V5:Z6" si="14">U5+33/1440</f>
        <v>0.72499999999999998</v>
      </c>
      <c r="W5" s="20">
        <f t="shared" ref="W5:AA6" si="15">V5+39/1440</f>
        <v>0.75208333333333333</v>
      </c>
      <c r="X5" s="20">
        <f t="shared" ref="X5" si="16">W5+33/1440</f>
        <v>0.77500000000000002</v>
      </c>
      <c r="Y5" s="20">
        <f t="shared" ref="Y5" si="17">X5+39/1440</f>
        <v>0.80208333333333337</v>
      </c>
      <c r="Z5" s="10">
        <f t="shared" ref="Z5" si="18">Y5+33/1440</f>
        <v>0.82500000000000007</v>
      </c>
      <c r="AA5" s="123">
        <f t="shared" ref="AA5" si="19">Z5+39/1440</f>
        <v>0.85208333333333341</v>
      </c>
      <c r="AB5" s="123">
        <f t="shared" ref="AB5" si="20">AA5+33/1440</f>
        <v>0.87500000000000011</v>
      </c>
      <c r="AC5" s="123">
        <f t="shared" ref="AC5" si="21">AB5+39/1440</f>
        <v>0.90208333333333346</v>
      </c>
      <c r="AD5" s="123">
        <f t="shared" ref="AD5" si="22">AC5+33/1440</f>
        <v>0.92500000000000016</v>
      </c>
      <c r="AE5" s="123"/>
      <c r="AF5" s="10"/>
      <c r="AG5" s="9"/>
      <c r="AH5" s="9"/>
      <c r="AI5" s="66">
        <v>22</v>
      </c>
      <c r="AJ5" s="73">
        <f>(L5-D5)+(W5-N5)+(AD5-Y5)</f>
        <v>0.55000000000000027</v>
      </c>
      <c r="AK5" s="74">
        <f>HOUR(AJ5)+MINUTE(AJ5)/60</f>
        <v>13.2</v>
      </c>
      <c r="AL5" s="29">
        <f>AK5+0.38</f>
        <v>13.58</v>
      </c>
    </row>
    <row r="6" spans="1:38" s="23" customFormat="1" ht="16.5" thickBot="1">
      <c r="A6" s="260">
        <v>2</v>
      </c>
      <c r="B6" s="25">
        <v>4</v>
      </c>
      <c r="C6" s="9"/>
      <c r="D6" s="9">
        <f t="shared" ref="D6:D11" si="23">E6-39/1440</f>
        <v>0.27777777777777762</v>
      </c>
      <c r="E6" s="9">
        <f>E5+4/1440</f>
        <v>0.30486111111111097</v>
      </c>
      <c r="F6" s="9">
        <f t="shared" ref="F6:T22" si="24">E6+33/1440</f>
        <v>0.32777777777777761</v>
      </c>
      <c r="G6" s="9">
        <f t="shared" ref="G6:U22" si="25">F6+39/1440</f>
        <v>0.35486111111111096</v>
      </c>
      <c r="H6" s="9">
        <f t="shared" si="24"/>
        <v>0.3777777777777776</v>
      </c>
      <c r="I6" s="9">
        <f t="shared" si="25"/>
        <v>0.40486111111111095</v>
      </c>
      <c r="J6" s="20">
        <f t="shared" si="24"/>
        <v>0.42777777777777759</v>
      </c>
      <c r="K6" s="20">
        <f t="shared" si="25"/>
        <v>0.45486111111111094</v>
      </c>
      <c r="L6" s="20">
        <f t="shared" si="24"/>
        <v>0.47777777777777758</v>
      </c>
      <c r="M6" s="9">
        <f t="shared" si="25"/>
        <v>0.50486111111111087</v>
      </c>
      <c r="N6" s="9">
        <f t="shared" si="24"/>
        <v>0.52777777777777757</v>
      </c>
      <c r="O6" s="9">
        <f t="shared" si="25"/>
        <v>0.55486111111111092</v>
      </c>
      <c r="P6" s="9">
        <f t="shared" si="24"/>
        <v>0.57777777777777761</v>
      </c>
      <c r="Q6" s="9">
        <f t="shared" si="25"/>
        <v>0.60486111111111096</v>
      </c>
      <c r="R6" s="143">
        <f t="shared" si="24"/>
        <v>0.62777777777777766</v>
      </c>
      <c r="S6" s="89">
        <f t="shared" si="25"/>
        <v>0.65486111111111101</v>
      </c>
      <c r="T6" s="20">
        <f t="shared" si="24"/>
        <v>0.6777777777777777</v>
      </c>
      <c r="U6" s="20">
        <f t="shared" si="25"/>
        <v>0.70486111111111105</v>
      </c>
      <c r="V6" s="20">
        <f t="shared" si="14"/>
        <v>0.72777777777777775</v>
      </c>
      <c r="W6" s="10">
        <f t="shared" si="15"/>
        <v>0.75486111111111109</v>
      </c>
      <c r="X6" s="10">
        <f t="shared" si="14"/>
        <v>0.77777777777777779</v>
      </c>
      <c r="Y6" s="9">
        <f t="shared" si="15"/>
        <v>0.80486111111111114</v>
      </c>
      <c r="Z6" s="9">
        <f t="shared" si="14"/>
        <v>0.82777777777777783</v>
      </c>
      <c r="AA6" s="123">
        <f t="shared" si="15"/>
        <v>0.85486111111111118</v>
      </c>
      <c r="AB6" s="123"/>
      <c r="AC6" s="123"/>
      <c r="AD6" s="123"/>
      <c r="AE6" s="123"/>
      <c r="AF6" s="9"/>
      <c r="AG6" s="9"/>
      <c r="AH6" s="9"/>
      <c r="AI6" s="66">
        <v>19</v>
      </c>
      <c r="AJ6" s="73">
        <f>(J6-D6)+(T6-L6)+(AA6-V6)</f>
        <v>0.47708333333333353</v>
      </c>
      <c r="AK6" s="74">
        <f>HOUR(AJ6)+MINUTE(AJ6)/60</f>
        <v>11.45</v>
      </c>
      <c r="AL6" s="29">
        <f t="shared" ref="AL6:AL22" si="26">AK6+0.38</f>
        <v>11.83</v>
      </c>
    </row>
    <row r="7" spans="1:38" s="23" customFormat="1" ht="16.5" thickBot="1">
      <c r="A7" s="260">
        <v>3</v>
      </c>
      <c r="B7" s="25">
        <v>4</v>
      </c>
      <c r="C7" s="9"/>
      <c r="D7" s="9">
        <f t="shared" si="23"/>
        <v>0.28055555555555539</v>
      </c>
      <c r="E7" s="9">
        <f t="shared" ref="E7:E11" si="27">E6+4/1440</f>
        <v>0.30763888888888874</v>
      </c>
      <c r="F7" s="9">
        <f t="shared" si="24"/>
        <v>0.33055555555555538</v>
      </c>
      <c r="G7" s="9">
        <f t="shared" si="25"/>
        <v>0.35763888888888873</v>
      </c>
      <c r="H7" s="9">
        <f t="shared" ref="H7:AF19" si="28">G7+33/1440</f>
        <v>0.38055555555555537</v>
      </c>
      <c r="I7" s="9">
        <f t="shared" ref="I7:AE19" si="29">H7+39/1440</f>
        <v>0.40763888888888872</v>
      </c>
      <c r="J7" s="9">
        <f t="shared" si="28"/>
        <v>0.43055555555555536</v>
      </c>
      <c r="K7" s="9">
        <f t="shared" si="29"/>
        <v>0.45763888888888871</v>
      </c>
      <c r="L7" s="20">
        <f t="shared" si="28"/>
        <v>0.48055555555555535</v>
      </c>
      <c r="M7" s="20">
        <f t="shared" si="29"/>
        <v>0.50763888888888864</v>
      </c>
      <c r="N7" s="20">
        <f t="shared" si="28"/>
        <v>0.53055555555555534</v>
      </c>
      <c r="O7" s="9">
        <f t="shared" si="29"/>
        <v>0.55763888888888868</v>
      </c>
      <c r="P7" s="9">
        <f t="shared" si="28"/>
        <v>0.58055555555555538</v>
      </c>
      <c r="Q7" s="106">
        <f t="shared" si="29"/>
        <v>0.60763888888888873</v>
      </c>
      <c r="R7" s="142">
        <f t="shared" si="28"/>
        <v>0.63055555555555542</v>
      </c>
      <c r="S7" s="105">
        <f t="shared" si="29"/>
        <v>0.65763888888888877</v>
      </c>
      <c r="T7" s="105">
        <f t="shared" si="28"/>
        <v>0.68055555555555547</v>
      </c>
      <c r="U7" s="9">
        <f t="shared" si="29"/>
        <v>0.70763888888888882</v>
      </c>
      <c r="V7" s="9">
        <f t="shared" si="28"/>
        <v>0.73055555555555551</v>
      </c>
      <c r="W7" s="9">
        <f t="shared" si="29"/>
        <v>0.75763888888888886</v>
      </c>
      <c r="X7" s="20">
        <f t="shared" si="28"/>
        <v>0.78055555555555556</v>
      </c>
      <c r="Y7" s="20">
        <f t="shared" si="29"/>
        <v>0.80763888888888891</v>
      </c>
      <c r="Z7" s="20">
        <f t="shared" si="28"/>
        <v>0.8305555555555556</v>
      </c>
      <c r="AA7" s="123">
        <f t="shared" si="29"/>
        <v>0.85763888888888895</v>
      </c>
      <c r="AB7" s="123">
        <f t="shared" si="28"/>
        <v>0.88055555555555565</v>
      </c>
      <c r="AC7" s="123">
        <f t="shared" si="29"/>
        <v>0.90763888888888899</v>
      </c>
      <c r="AD7" s="123">
        <f t="shared" si="28"/>
        <v>0.93055555555555569</v>
      </c>
      <c r="AE7" s="123">
        <f t="shared" si="29"/>
        <v>0.95763888888888904</v>
      </c>
      <c r="AF7" s="9">
        <f t="shared" si="28"/>
        <v>0.98055555555555574</v>
      </c>
      <c r="AG7" s="9"/>
      <c r="AH7" s="9"/>
      <c r="AI7" s="66">
        <v>24</v>
      </c>
      <c r="AJ7" s="73">
        <f>(L7-D7)+(X7-N7)+(AF7-Z7)</f>
        <v>0.60000000000000031</v>
      </c>
      <c r="AK7" s="74">
        <f t="shared" ref="AK7:AK22" si="30">HOUR(AJ7)+MINUTE(AJ7)/60</f>
        <v>14.4</v>
      </c>
      <c r="AL7" s="29">
        <f t="shared" si="26"/>
        <v>14.780000000000001</v>
      </c>
    </row>
    <row r="8" spans="1:38" s="23" customFormat="1" ht="15.75">
      <c r="A8" s="260">
        <v>4</v>
      </c>
      <c r="B8" s="25">
        <v>4</v>
      </c>
      <c r="C8" s="9"/>
      <c r="D8" s="9">
        <f t="shared" si="23"/>
        <v>0.28333333333333316</v>
      </c>
      <c r="E8" s="9">
        <f t="shared" si="27"/>
        <v>0.31041666666666651</v>
      </c>
      <c r="F8" s="9">
        <f t="shared" si="24"/>
        <v>0.33333333333333315</v>
      </c>
      <c r="G8" s="9">
        <f t="shared" si="25"/>
        <v>0.3604166666666665</v>
      </c>
      <c r="H8" s="9">
        <f t="shared" si="28"/>
        <v>0.38333333333333314</v>
      </c>
      <c r="I8" s="9">
        <f t="shared" si="29"/>
        <v>0.41041666666666649</v>
      </c>
      <c r="J8" s="20">
        <f t="shared" si="28"/>
        <v>0.43333333333333313</v>
      </c>
      <c r="K8" s="20">
        <f t="shared" si="29"/>
        <v>0.46041666666666647</v>
      </c>
      <c r="L8" s="20">
        <f t="shared" si="28"/>
        <v>0.48333333333333311</v>
      </c>
      <c r="M8" s="9">
        <f t="shared" si="29"/>
        <v>0.51041666666666641</v>
      </c>
      <c r="N8" s="9">
        <f t="shared" si="28"/>
        <v>0.5333333333333331</v>
      </c>
      <c r="O8" s="9">
        <f t="shared" si="29"/>
        <v>0.56041666666666645</v>
      </c>
      <c r="P8" s="9">
        <f t="shared" si="28"/>
        <v>0.58333333333333315</v>
      </c>
      <c r="Q8" s="9">
        <f t="shared" si="29"/>
        <v>0.6104166666666665</v>
      </c>
      <c r="R8" s="28">
        <f t="shared" si="28"/>
        <v>0.63333333333333319</v>
      </c>
      <c r="S8" s="79">
        <f t="shared" si="29"/>
        <v>0.66041666666666654</v>
      </c>
      <c r="T8" s="20">
        <f t="shared" si="28"/>
        <v>0.68333333333333324</v>
      </c>
      <c r="U8" s="20">
        <f t="shared" si="29"/>
        <v>0.71041666666666659</v>
      </c>
      <c r="V8" s="10">
        <f t="shared" si="28"/>
        <v>0.73333333333333328</v>
      </c>
      <c r="W8" s="9">
        <f t="shared" si="29"/>
        <v>0.76041666666666663</v>
      </c>
      <c r="X8" s="9">
        <f t="shared" si="28"/>
        <v>0.78333333333333333</v>
      </c>
      <c r="Y8" s="9">
        <f t="shared" si="29"/>
        <v>0.81041666666666667</v>
      </c>
      <c r="Z8" s="9">
        <f t="shared" si="28"/>
        <v>0.83333333333333337</v>
      </c>
      <c r="AA8" s="123"/>
      <c r="AB8" s="123"/>
      <c r="AC8" s="123"/>
      <c r="AD8" s="123"/>
      <c r="AE8" s="123"/>
      <c r="AF8" s="9"/>
      <c r="AG8" s="9"/>
      <c r="AH8" s="9"/>
      <c r="AI8" s="66">
        <v>18</v>
      </c>
      <c r="AJ8" s="73">
        <f>(J8-D8)+(S8-L8)+(Z8-U8)</f>
        <v>0.45000000000000018</v>
      </c>
      <c r="AK8" s="74">
        <f t="shared" si="30"/>
        <v>10.8</v>
      </c>
      <c r="AL8" s="29">
        <f t="shared" si="26"/>
        <v>11.180000000000001</v>
      </c>
    </row>
    <row r="9" spans="1:38" s="23" customFormat="1" ht="16.5" thickBot="1">
      <c r="A9" s="260">
        <v>5</v>
      </c>
      <c r="B9" s="25">
        <v>4</v>
      </c>
      <c r="C9" s="9"/>
      <c r="D9" s="9">
        <f t="shared" si="23"/>
        <v>0.28611111111111093</v>
      </c>
      <c r="E9" s="9">
        <f t="shared" si="27"/>
        <v>0.31319444444444428</v>
      </c>
      <c r="F9" s="9">
        <f t="shared" si="24"/>
        <v>0.33611111111111092</v>
      </c>
      <c r="G9" s="9">
        <f t="shared" si="25"/>
        <v>0.36319444444444426</v>
      </c>
      <c r="H9" s="20">
        <f t="shared" si="28"/>
        <v>0.38611111111111091</v>
      </c>
      <c r="I9" s="20">
        <f t="shared" si="29"/>
        <v>0.41319444444444425</v>
      </c>
      <c r="J9" s="20">
        <f t="shared" si="28"/>
        <v>0.43611111111111089</v>
      </c>
      <c r="K9" s="9">
        <f t="shared" si="29"/>
        <v>0.46319444444444424</v>
      </c>
      <c r="L9" s="9">
        <f t="shared" si="28"/>
        <v>0.48611111111111088</v>
      </c>
      <c r="M9" s="9">
        <f t="shared" si="29"/>
        <v>0.51319444444444418</v>
      </c>
      <c r="N9" s="9">
        <f t="shared" si="28"/>
        <v>0.53611111111111087</v>
      </c>
      <c r="O9" s="9">
        <f t="shared" si="29"/>
        <v>0.56319444444444422</v>
      </c>
      <c r="P9" s="9">
        <f t="shared" si="28"/>
        <v>0.58611111111111092</v>
      </c>
      <c r="Q9" s="9">
        <f t="shared" si="29"/>
        <v>0.61319444444444426</v>
      </c>
      <c r="R9" s="89">
        <f t="shared" si="28"/>
        <v>0.63611111111111096</v>
      </c>
      <c r="S9" s="9">
        <f t="shared" si="29"/>
        <v>0.66319444444444431</v>
      </c>
      <c r="T9" s="9">
        <f t="shared" si="28"/>
        <v>0.68611111111111101</v>
      </c>
      <c r="U9" s="9">
        <f t="shared" si="29"/>
        <v>0.71319444444444435</v>
      </c>
      <c r="V9" s="20">
        <f t="shared" si="28"/>
        <v>0.73611111111111105</v>
      </c>
      <c r="W9" s="20">
        <f t="shared" si="29"/>
        <v>0.7631944444444444</v>
      </c>
      <c r="X9" s="20">
        <f t="shared" si="28"/>
        <v>0.78611111111111109</v>
      </c>
      <c r="Y9" s="9">
        <f t="shared" si="29"/>
        <v>0.81319444444444444</v>
      </c>
      <c r="Z9" s="9">
        <f t="shared" si="28"/>
        <v>0.83611111111111114</v>
      </c>
      <c r="AA9" s="123">
        <f t="shared" si="29"/>
        <v>0.86319444444444449</v>
      </c>
      <c r="AB9" s="123">
        <f t="shared" si="28"/>
        <v>0.88611111111111118</v>
      </c>
      <c r="AC9" s="123"/>
      <c r="AD9" s="123"/>
      <c r="AE9" s="123"/>
      <c r="AF9" s="9"/>
      <c r="AG9" s="9"/>
      <c r="AH9" s="9"/>
      <c r="AI9" s="66">
        <v>20</v>
      </c>
      <c r="AJ9" s="73">
        <f>(H9-D9)+(V9-J9)+(AB9-X9)</f>
        <v>0.50000000000000022</v>
      </c>
      <c r="AK9" s="74">
        <f t="shared" si="30"/>
        <v>12</v>
      </c>
      <c r="AL9" s="29">
        <f t="shared" si="26"/>
        <v>12.38</v>
      </c>
    </row>
    <row r="10" spans="1:38" s="23" customFormat="1" ht="16.5" thickBot="1">
      <c r="A10" s="260">
        <v>6</v>
      </c>
      <c r="B10" s="25">
        <v>4</v>
      </c>
      <c r="C10" s="9"/>
      <c r="D10" s="9">
        <f t="shared" si="23"/>
        <v>0.2888888888888887</v>
      </c>
      <c r="E10" s="9">
        <f t="shared" si="27"/>
        <v>0.31597222222222204</v>
      </c>
      <c r="F10" s="9">
        <f t="shared" si="24"/>
        <v>0.33888888888888868</v>
      </c>
      <c r="G10" s="9">
        <f t="shared" si="25"/>
        <v>0.36597222222222203</v>
      </c>
      <c r="H10" s="9">
        <f t="shared" si="28"/>
        <v>0.38888888888888867</v>
      </c>
      <c r="I10" s="9">
        <f t="shared" si="29"/>
        <v>0.41597222222222202</v>
      </c>
      <c r="J10" s="20">
        <f t="shared" si="28"/>
        <v>0.43888888888888866</v>
      </c>
      <c r="K10" s="20">
        <f t="shared" si="29"/>
        <v>0.46597222222222201</v>
      </c>
      <c r="L10" s="20">
        <f t="shared" si="28"/>
        <v>0.48888888888888865</v>
      </c>
      <c r="M10" s="9">
        <f t="shared" si="29"/>
        <v>0.51597222222222194</v>
      </c>
      <c r="N10" s="9">
        <f t="shared" si="28"/>
        <v>0.53888888888888864</v>
      </c>
      <c r="O10" s="9">
        <f t="shared" si="29"/>
        <v>0.56597222222222199</v>
      </c>
      <c r="P10" s="9">
        <f t="shared" si="28"/>
        <v>0.58888888888888868</v>
      </c>
      <c r="Q10" s="106">
        <f t="shared" si="29"/>
        <v>0.61597222222222203</v>
      </c>
      <c r="R10" s="142">
        <f t="shared" si="28"/>
        <v>0.63888888888888873</v>
      </c>
      <c r="S10" s="105">
        <f t="shared" si="29"/>
        <v>0.66597222222222208</v>
      </c>
      <c r="T10" s="9">
        <f t="shared" si="28"/>
        <v>0.68888888888888877</v>
      </c>
      <c r="U10" s="9">
        <f t="shared" si="29"/>
        <v>0.71597222222222212</v>
      </c>
      <c r="V10" s="9">
        <f t="shared" si="28"/>
        <v>0.73888888888888882</v>
      </c>
      <c r="W10" s="9">
        <f t="shared" si="29"/>
        <v>0.76597222222222217</v>
      </c>
      <c r="X10" s="20">
        <f t="shared" si="28"/>
        <v>0.78888888888888886</v>
      </c>
      <c r="Y10" s="20">
        <f t="shared" si="29"/>
        <v>0.81597222222222221</v>
      </c>
      <c r="Z10" s="20">
        <f t="shared" si="28"/>
        <v>0.83888888888888891</v>
      </c>
      <c r="AA10" s="123">
        <f t="shared" si="29"/>
        <v>0.86597222222222225</v>
      </c>
      <c r="AB10" s="123">
        <f t="shared" si="28"/>
        <v>0.88888888888888895</v>
      </c>
      <c r="AC10" s="123">
        <f t="shared" si="29"/>
        <v>0.9159722222222223</v>
      </c>
      <c r="AD10" s="123">
        <f t="shared" si="28"/>
        <v>0.93888888888888899</v>
      </c>
      <c r="AE10" s="123"/>
      <c r="AF10" s="9"/>
      <c r="AG10" s="9"/>
      <c r="AH10" s="9"/>
      <c r="AI10" s="66">
        <v>22</v>
      </c>
      <c r="AJ10" s="73">
        <f>(J10-D10)+(X10-L10)+(AD10-Z10)</f>
        <v>0.55000000000000027</v>
      </c>
      <c r="AK10" s="74">
        <f t="shared" si="30"/>
        <v>13.2</v>
      </c>
      <c r="AL10" s="29">
        <f t="shared" si="26"/>
        <v>13.58</v>
      </c>
    </row>
    <row r="11" spans="1:38" s="23" customFormat="1" ht="16.5" thickBot="1">
      <c r="A11" s="260">
        <v>7</v>
      </c>
      <c r="B11" s="25">
        <v>4</v>
      </c>
      <c r="C11" s="9"/>
      <c r="D11" s="9">
        <f t="shared" si="23"/>
        <v>0.29166666666666646</v>
      </c>
      <c r="E11" s="9">
        <f t="shared" si="27"/>
        <v>0.31874999999999981</v>
      </c>
      <c r="F11" s="9">
        <f t="shared" si="24"/>
        <v>0.34166666666666645</v>
      </c>
      <c r="G11" s="9">
        <f t="shared" si="25"/>
        <v>0.3687499999999998</v>
      </c>
      <c r="H11" s="20">
        <f t="shared" si="28"/>
        <v>0.39166666666666644</v>
      </c>
      <c r="I11" s="20">
        <f t="shared" si="29"/>
        <v>0.41874999999999979</v>
      </c>
      <c r="J11" s="20">
        <f t="shared" si="28"/>
        <v>0.44166666666666643</v>
      </c>
      <c r="K11" s="9">
        <f t="shared" si="29"/>
        <v>0.46874999999999978</v>
      </c>
      <c r="L11" s="9">
        <f t="shared" si="28"/>
        <v>0.49166666666666642</v>
      </c>
      <c r="M11" s="9">
        <f t="shared" si="29"/>
        <v>0.51874999999999971</v>
      </c>
      <c r="N11" s="9">
        <f t="shared" si="28"/>
        <v>0.54166666666666641</v>
      </c>
      <c r="O11" s="9">
        <f t="shared" si="29"/>
        <v>0.56874999999999976</v>
      </c>
      <c r="P11" s="9">
        <f t="shared" si="28"/>
        <v>0.59166666666666645</v>
      </c>
      <c r="Q11" s="9">
        <f t="shared" si="29"/>
        <v>0.6187499999999998</v>
      </c>
      <c r="R11" s="143">
        <f t="shared" si="28"/>
        <v>0.6416666666666665</v>
      </c>
      <c r="S11" s="9">
        <f t="shared" si="29"/>
        <v>0.66874999999999984</v>
      </c>
      <c r="T11" s="20">
        <f t="shared" si="28"/>
        <v>0.69166666666666654</v>
      </c>
      <c r="U11" s="20">
        <f t="shared" si="29"/>
        <v>0.71874999999999989</v>
      </c>
      <c r="V11" s="20">
        <f t="shared" si="28"/>
        <v>0.74166666666666659</v>
      </c>
      <c r="W11" s="9">
        <f t="shared" si="29"/>
        <v>0.76874999999999993</v>
      </c>
      <c r="X11" s="9">
        <f t="shared" si="28"/>
        <v>0.79166666666666663</v>
      </c>
      <c r="Y11" s="9">
        <f t="shared" si="29"/>
        <v>0.81874999999999998</v>
      </c>
      <c r="Z11" s="9">
        <f t="shared" si="28"/>
        <v>0.84166666666666667</v>
      </c>
      <c r="AA11" s="123">
        <f t="shared" si="29"/>
        <v>0.86875000000000002</v>
      </c>
      <c r="AB11" s="123"/>
      <c r="AC11" s="123"/>
      <c r="AD11" s="123"/>
      <c r="AE11" s="123"/>
      <c r="AF11" s="9"/>
      <c r="AG11" s="9"/>
      <c r="AH11" s="9"/>
      <c r="AI11" s="66">
        <v>19</v>
      </c>
      <c r="AJ11" s="73">
        <f>(H11-D11)+(T11-J11)+(AA11-V11)</f>
        <v>0.47708333333333353</v>
      </c>
      <c r="AK11" s="74">
        <f t="shared" si="30"/>
        <v>11.45</v>
      </c>
      <c r="AL11" s="29">
        <f t="shared" si="26"/>
        <v>11.83</v>
      </c>
    </row>
    <row r="12" spans="1:38" s="23" customFormat="1" ht="16.5" thickBot="1">
      <c r="A12" s="260">
        <v>8</v>
      </c>
      <c r="B12" s="25">
        <v>4</v>
      </c>
      <c r="C12" s="32">
        <v>0.27152777777777776</v>
      </c>
      <c r="D12" s="9">
        <f>C12+33/1440</f>
        <v>0.2944444444444444</v>
      </c>
      <c r="E12" s="9">
        <f>D12+39/1440</f>
        <v>0.32152777777777775</v>
      </c>
      <c r="F12" s="9">
        <f t="shared" si="24"/>
        <v>0.34444444444444439</v>
      </c>
      <c r="G12" s="9">
        <f t="shared" si="25"/>
        <v>0.37152777777777773</v>
      </c>
      <c r="H12" s="9">
        <f t="shared" si="28"/>
        <v>0.39444444444444438</v>
      </c>
      <c r="I12" s="9">
        <f t="shared" si="29"/>
        <v>0.42152777777777772</v>
      </c>
      <c r="J12" s="20">
        <f t="shared" si="28"/>
        <v>0.44444444444444436</v>
      </c>
      <c r="K12" s="20">
        <f t="shared" si="29"/>
        <v>0.47152777777777771</v>
      </c>
      <c r="L12" s="20">
        <f t="shared" si="28"/>
        <v>0.49444444444444435</v>
      </c>
      <c r="M12" s="9">
        <f t="shared" si="29"/>
        <v>0.5215277777777777</v>
      </c>
      <c r="N12" s="9">
        <f t="shared" si="28"/>
        <v>0.5444444444444444</v>
      </c>
      <c r="O12" s="9">
        <f t="shared" si="29"/>
        <v>0.57152777777777775</v>
      </c>
      <c r="P12" s="9">
        <f t="shared" si="28"/>
        <v>0.59444444444444444</v>
      </c>
      <c r="Q12" s="106">
        <f t="shared" si="29"/>
        <v>0.62152777777777779</v>
      </c>
      <c r="R12" s="142">
        <f t="shared" si="28"/>
        <v>0.64444444444444449</v>
      </c>
      <c r="S12" s="105">
        <f t="shared" si="29"/>
        <v>0.67152777777777783</v>
      </c>
      <c r="T12" s="9">
        <f t="shared" si="28"/>
        <v>0.69444444444444453</v>
      </c>
      <c r="U12" s="9">
        <f t="shared" si="29"/>
        <v>0.72152777777777788</v>
      </c>
      <c r="V12" s="9">
        <f t="shared" si="28"/>
        <v>0.74444444444444458</v>
      </c>
      <c r="W12" s="20">
        <f t="shared" si="29"/>
        <v>0.77152777777777792</v>
      </c>
      <c r="X12" s="20">
        <f t="shared" si="28"/>
        <v>0.79444444444444462</v>
      </c>
      <c r="Y12" s="20">
        <f t="shared" si="29"/>
        <v>0.82152777777777797</v>
      </c>
      <c r="Z12" s="10">
        <f t="shared" si="28"/>
        <v>0.84444444444444466</v>
      </c>
      <c r="AA12" s="123">
        <f t="shared" si="29"/>
        <v>0.87152777777777801</v>
      </c>
      <c r="AB12" s="123">
        <f t="shared" si="28"/>
        <v>0.89444444444444471</v>
      </c>
      <c r="AC12" s="123">
        <f t="shared" si="29"/>
        <v>0.92152777777777806</v>
      </c>
      <c r="AD12" s="123"/>
      <c r="AE12" s="123"/>
      <c r="AF12" s="9"/>
      <c r="AG12" s="9"/>
      <c r="AH12" s="9"/>
      <c r="AI12" s="66">
        <v>22</v>
      </c>
      <c r="AJ12" s="73">
        <f>(J12-C12)+(W12-L12)+(AC12-Y12)</f>
        <v>0.55000000000000027</v>
      </c>
      <c r="AK12" s="74">
        <f t="shared" si="30"/>
        <v>13.2</v>
      </c>
      <c r="AL12" s="29">
        <f t="shared" si="26"/>
        <v>13.58</v>
      </c>
    </row>
    <row r="13" spans="1:38" s="23" customFormat="1" ht="16.5" thickBot="1">
      <c r="A13" s="116">
        <v>9</v>
      </c>
      <c r="B13" s="25">
        <v>4</v>
      </c>
      <c r="C13" s="32">
        <f>C12+4/1440</f>
        <v>0.27430555555555552</v>
      </c>
      <c r="D13" s="9">
        <f t="shared" ref="D13:D22" si="31">C13+33/1440</f>
        <v>0.29722222222222217</v>
      </c>
      <c r="E13" s="9">
        <f t="shared" ref="E13:E22" si="32">D13+39/1440</f>
        <v>0.32430555555555551</v>
      </c>
      <c r="F13" s="9">
        <f t="shared" si="24"/>
        <v>0.34722222222222215</v>
      </c>
      <c r="G13" s="9">
        <f t="shared" si="25"/>
        <v>0.3743055555555555</v>
      </c>
      <c r="H13" s="43">
        <f t="shared" si="28"/>
        <v>0.39722222222222214</v>
      </c>
      <c r="I13" s="43">
        <f t="shared" si="29"/>
        <v>0.42430555555555549</v>
      </c>
      <c r="J13" s="43">
        <f t="shared" si="28"/>
        <v>0.44722222222222213</v>
      </c>
      <c r="K13" s="9">
        <f t="shared" si="29"/>
        <v>0.47430555555555548</v>
      </c>
      <c r="L13" s="9">
        <f t="shared" si="28"/>
        <v>0.49722222222222212</v>
      </c>
      <c r="M13" s="9">
        <f t="shared" si="29"/>
        <v>0.52430555555555547</v>
      </c>
      <c r="N13" s="9">
        <f t="shared" si="28"/>
        <v>0.54722222222222217</v>
      </c>
      <c r="O13" s="9">
        <f t="shared" si="29"/>
        <v>0.57430555555555551</v>
      </c>
      <c r="P13" s="9">
        <f t="shared" si="28"/>
        <v>0.59722222222222221</v>
      </c>
      <c r="Q13" s="9">
        <f t="shared" si="29"/>
        <v>0.62430555555555556</v>
      </c>
      <c r="R13" s="143">
        <f t="shared" si="28"/>
        <v>0.64722222222222225</v>
      </c>
      <c r="S13" s="20">
        <f t="shared" si="29"/>
        <v>0.6743055555555556</v>
      </c>
      <c r="T13" s="20">
        <f t="shared" si="28"/>
        <v>0.6972222222222223</v>
      </c>
      <c r="U13" s="20">
        <f t="shared" si="29"/>
        <v>0.72430555555555565</v>
      </c>
      <c r="V13" s="10">
        <f t="shared" si="28"/>
        <v>0.74722222222222234</v>
      </c>
      <c r="W13" s="9">
        <f t="shared" si="29"/>
        <v>0.77430555555555569</v>
      </c>
      <c r="X13" s="9">
        <f t="shared" si="28"/>
        <v>0.79722222222222239</v>
      </c>
      <c r="Y13" s="9">
        <f t="shared" si="29"/>
        <v>0.82430555555555574</v>
      </c>
      <c r="Z13" s="9">
        <f t="shared" si="28"/>
        <v>0.84722222222222243</v>
      </c>
      <c r="AA13" s="123"/>
      <c r="AB13" s="123"/>
      <c r="AC13" s="123"/>
      <c r="AD13" s="123"/>
      <c r="AE13" s="123"/>
      <c r="AF13" s="9"/>
      <c r="AG13" s="9"/>
      <c r="AH13" s="9"/>
      <c r="AI13" s="90">
        <v>19</v>
      </c>
      <c r="AJ13" s="91">
        <f>(H13-C13)+(S13-J13)+(Z13-U13)</f>
        <v>0.47291666666666687</v>
      </c>
      <c r="AK13" s="74">
        <f t="shared" si="30"/>
        <v>11.35</v>
      </c>
      <c r="AL13" s="29">
        <f t="shared" si="26"/>
        <v>11.73</v>
      </c>
    </row>
    <row r="14" spans="1:38" s="23" customFormat="1" ht="16.5" thickBot="1">
      <c r="A14" s="261">
        <v>10</v>
      </c>
      <c r="B14" s="25">
        <v>4</v>
      </c>
      <c r="C14" s="32">
        <f t="shared" ref="C14:C22" si="33">C13+4/1440</f>
        <v>0.27708333333333329</v>
      </c>
      <c r="D14" s="9">
        <f t="shared" si="31"/>
        <v>0.29999999999999993</v>
      </c>
      <c r="E14" s="9">
        <f t="shared" si="32"/>
        <v>0.32708333333333328</v>
      </c>
      <c r="F14" s="9">
        <f t="shared" si="24"/>
        <v>0.34999999999999992</v>
      </c>
      <c r="G14" s="9">
        <f t="shared" si="25"/>
        <v>0.37708333333333327</v>
      </c>
      <c r="H14" s="9">
        <f t="shared" si="28"/>
        <v>0.39999999999999991</v>
      </c>
      <c r="I14" s="9">
        <f t="shared" si="29"/>
        <v>0.42708333333333326</v>
      </c>
      <c r="J14" s="20">
        <f t="shared" si="28"/>
        <v>0.4499999999999999</v>
      </c>
      <c r="K14" s="20">
        <f t="shared" si="29"/>
        <v>0.47708333333333325</v>
      </c>
      <c r="L14" s="20">
        <f t="shared" si="28"/>
        <v>0.49999999999999989</v>
      </c>
      <c r="M14" s="9">
        <f t="shared" si="29"/>
        <v>0.52708333333333324</v>
      </c>
      <c r="N14" s="9">
        <f t="shared" si="28"/>
        <v>0.54999999999999993</v>
      </c>
      <c r="O14" s="9">
        <f t="shared" si="29"/>
        <v>0.57708333333333328</v>
      </c>
      <c r="P14" s="9">
        <f t="shared" si="28"/>
        <v>0.6</v>
      </c>
      <c r="Q14" s="106">
        <f t="shared" si="29"/>
        <v>0.62708333333333333</v>
      </c>
      <c r="R14" s="142">
        <f t="shared" si="28"/>
        <v>0.65</v>
      </c>
      <c r="S14" s="105">
        <f t="shared" si="29"/>
        <v>0.67708333333333337</v>
      </c>
      <c r="T14" s="9">
        <f t="shared" si="28"/>
        <v>0.70000000000000007</v>
      </c>
      <c r="U14" s="9">
        <f t="shared" si="29"/>
        <v>0.72708333333333341</v>
      </c>
      <c r="V14" s="9">
        <f t="shared" si="28"/>
        <v>0.75000000000000011</v>
      </c>
      <c r="W14" s="9">
        <f t="shared" si="29"/>
        <v>0.77708333333333346</v>
      </c>
      <c r="X14" s="20">
        <f t="shared" si="28"/>
        <v>0.80000000000000016</v>
      </c>
      <c r="Y14" s="20">
        <f t="shared" si="29"/>
        <v>0.8270833333333335</v>
      </c>
      <c r="Z14" s="20">
        <f t="shared" si="28"/>
        <v>0.8500000000000002</v>
      </c>
      <c r="AA14" s="123">
        <f t="shared" si="29"/>
        <v>0.87708333333333355</v>
      </c>
      <c r="AB14" s="123">
        <f t="shared" si="28"/>
        <v>0.90000000000000024</v>
      </c>
      <c r="AC14" s="123">
        <f t="shared" si="29"/>
        <v>0.92708333333333359</v>
      </c>
      <c r="AD14" s="123">
        <f t="shared" si="28"/>
        <v>0.95000000000000029</v>
      </c>
      <c r="AE14" s="123">
        <f t="shared" si="29"/>
        <v>0.97708333333333364</v>
      </c>
      <c r="AF14" s="9"/>
      <c r="AG14" s="9"/>
      <c r="AH14" s="9"/>
      <c r="AI14" s="90">
        <v>24</v>
      </c>
      <c r="AJ14" s="91">
        <f>(J14-C14)+(X14-L14)+(AE14-Z14)</f>
        <v>0.60000000000000031</v>
      </c>
      <c r="AK14" s="74">
        <f t="shared" si="30"/>
        <v>14.4</v>
      </c>
      <c r="AL14" s="29">
        <f t="shared" si="26"/>
        <v>14.780000000000001</v>
      </c>
    </row>
    <row r="15" spans="1:38" s="23" customFormat="1" ht="16.5" thickBot="1">
      <c r="A15" s="262">
        <v>11</v>
      </c>
      <c r="B15" s="25">
        <v>4</v>
      </c>
      <c r="C15" s="32">
        <f t="shared" si="33"/>
        <v>0.27986111111111106</v>
      </c>
      <c r="D15" s="9">
        <f t="shared" si="31"/>
        <v>0.3027777777777777</v>
      </c>
      <c r="E15" s="9">
        <f t="shared" si="32"/>
        <v>0.32986111111111105</v>
      </c>
      <c r="F15" s="9">
        <f t="shared" si="24"/>
        <v>0.35277777777777769</v>
      </c>
      <c r="G15" s="9">
        <f t="shared" si="25"/>
        <v>0.37986111111111104</v>
      </c>
      <c r="H15" s="20">
        <f t="shared" si="28"/>
        <v>0.40277777777777768</v>
      </c>
      <c r="I15" s="20">
        <f t="shared" si="29"/>
        <v>0.42986111111111103</v>
      </c>
      <c r="J15" s="20">
        <f t="shared" si="28"/>
        <v>0.45277777777777767</v>
      </c>
      <c r="K15" s="9">
        <f t="shared" si="29"/>
        <v>0.47986111111111102</v>
      </c>
      <c r="L15" s="9">
        <f t="shared" si="28"/>
        <v>0.50277777777777766</v>
      </c>
      <c r="M15" s="9">
        <f t="shared" si="29"/>
        <v>0.52986111111111101</v>
      </c>
      <c r="N15" s="9">
        <f t="shared" si="28"/>
        <v>0.5527777777777777</v>
      </c>
      <c r="O15" s="9">
        <f t="shared" si="29"/>
        <v>0.57986111111111105</v>
      </c>
      <c r="P15" s="9">
        <f t="shared" si="28"/>
        <v>0.60277777777777775</v>
      </c>
      <c r="Q15" s="89">
        <f t="shared" si="29"/>
        <v>0.62986111111111109</v>
      </c>
      <c r="R15" s="79">
        <f t="shared" si="28"/>
        <v>0.65277777777777779</v>
      </c>
      <c r="S15" s="20">
        <f t="shared" si="29"/>
        <v>0.67986111111111114</v>
      </c>
      <c r="T15" s="20">
        <f t="shared" si="28"/>
        <v>0.70277777777777783</v>
      </c>
      <c r="U15" s="10">
        <f t="shared" si="29"/>
        <v>0.72986111111111118</v>
      </c>
      <c r="V15" s="10">
        <f t="shared" si="28"/>
        <v>0.75277777777777788</v>
      </c>
      <c r="W15" s="9">
        <f t="shared" si="29"/>
        <v>0.77986111111111123</v>
      </c>
      <c r="X15" s="9">
        <f t="shared" si="28"/>
        <v>0.80277777777777792</v>
      </c>
      <c r="Y15" s="9">
        <f t="shared" si="29"/>
        <v>0.82986111111111127</v>
      </c>
      <c r="Z15" s="9">
        <f t="shared" si="28"/>
        <v>0.85277777777777797</v>
      </c>
      <c r="AA15" s="123"/>
      <c r="AB15" s="123"/>
      <c r="AC15" s="123"/>
      <c r="AD15" s="123"/>
      <c r="AE15" s="123"/>
      <c r="AF15" s="9"/>
      <c r="AG15" s="9"/>
      <c r="AH15" s="9"/>
      <c r="AI15" s="90">
        <v>19</v>
      </c>
      <c r="AJ15" s="91">
        <f>(H15-C15)+(R15-J15)+(Z15-T15)</f>
        <v>0.47291666666666687</v>
      </c>
      <c r="AK15" s="74">
        <f t="shared" si="30"/>
        <v>11.35</v>
      </c>
      <c r="AL15" s="29">
        <f t="shared" si="26"/>
        <v>11.73</v>
      </c>
    </row>
    <row r="16" spans="1:38" s="23" customFormat="1" ht="16.5" thickBot="1">
      <c r="A16" s="262">
        <v>12</v>
      </c>
      <c r="B16" s="25">
        <v>4</v>
      </c>
      <c r="C16" s="32">
        <f t="shared" si="33"/>
        <v>0.28263888888888883</v>
      </c>
      <c r="D16" s="9">
        <f t="shared" si="31"/>
        <v>0.30555555555555547</v>
      </c>
      <c r="E16" s="9">
        <f t="shared" si="32"/>
        <v>0.33263888888888882</v>
      </c>
      <c r="F16" s="9">
        <f t="shared" si="24"/>
        <v>0.35555555555555546</v>
      </c>
      <c r="G16" s="9">
        <f t="shared" si="25"/>
        <v>0.38263888888888881</v>
      </c>
      <c r="H16" s="9">
        <f t="shared" si="28"/>
        <v>0.40555555555555545</v>
      </c>
      <c r="I16" s="9">
        <f t="shared" si="29"/>
        <v>0.4326388888888888</v>
      </c>
      <c r="J16" s="20">
        <f t="shared" si="28"/>
        <v>0.45555555555555544</v>
      </c>
      <c r="K16" s="20">
        <f t="shared" si="29"/>
        <v>0.48263888888888878</v>
      </c>
      <c r="L16" s="20">
        <f t="shared" si="28"/>
        <v>0.50555555555555542</v>
      </c>
      <c r="M16" s="9">
        <f t="shared" si="29"/>
        <v>0.53263888888888877</v>
      </c>
      <c r="N16" s="9">
        <f t="shared" si="28"/>
        <v>0.55555555555555547</v>
      </c>
      <c r="O16" s="9">
        <f t="shared" si="29"/>
        <v>0.58263888888888882</v>
      </c>
      <c r="P16" s="106">
        <f t="shared" si="28"/>
        <v>0.60555555555555551</v>
      </c>
      <c r="Q16" s="142">
        <f t="shared" si="29"/>
        <v>0.63263888888888886</v>
      </c>
      <c r="R16" s="105">
        <f t="shared" si="28"/>
        <v>0.65555555555555556</v>
      </c>
      <c r="S16" s="9">
        <f t="shared" si="29"/>
        <v>0.68263888888888891</v>
      </c>
      <c r="T16" s="9">
        <f t="shared" si="28"/>
        <v>0.7055555555555556</v>
      </c>
      <c r="U16" s="9">
        <f t="shared" si="29"/>
        <v>0.73263888888888895</v>
      </c>
      <c r="V16" s="20">
        <f t="shared" si="28"/>
        <v>0.75555555555555565</v>
      </c>
      <c r="W16" s="20">
        <f t="shared" si="29"/>
        <v>0.78263888888888899</v>
      </c>
      <c r="X16" s="20">
        <f t="shared" si="28"/>
        <v>0.80555555555555569</v>
      </c>
      <c r="Y16" s="9">
        <f t="shared" si="29"/>
        <v>0.83263888888888904</v>
      </c>
      <c r="Z16" s="9">
        <f t="shared" si="28"/>
        <v>0.85555555555555574</v>
      </c>
      <c r="AA16" s="123">
        <f t="shared" si="29"/>
        <v>0.88263888888888908</v>
      </c>
      <c r="AB16" s="123">
        <f t="shared" si="28"/>
        <v>0.90555555555555578</v>
      </c>
      <c r="AC16" s="123">
        <f t="shared" si="29"/>
        <v>0.93263888888888913</v>
      </c>
      <c r="AD16" s="123"/>
      <c r="AE16" s="123"/>
      <c r="AF16" s="9"/>
      <c r="AG16" s="89"/>
      <c r="AH16" s="89"/>
      <c r="AI16" s="90">
        <v>22</v>
      </c>
      <c r="AJ16" s="91">
        <f>(J16-C16)+(V16-L16)+(AC16-X16)</f>
        <v>0.55000000000000027</v>
      </c>
      <c r="AK16" s="74">
        <f t="shared" si="30"/>
        <v>13.2</v>
      </c>
      <c r="AL16" s="29">
        <f t="shared" si="26"/>
        <v>13.58</v>
      </c>
    </row>
    <row r="17" spans="1:38" s="23" customFormat="1" ht="16.5" thickBot="1">
      <c r="A17" s="262">
        <v>13</v>
      </c>
      <c r="B17" s="25">
        <v>4</v>
      </c>
      <c r="C17" s="32">
        <f t="shared" si="33"/>
        <v>0.2854166666666666</v>
      </c>
      <c r="D17" s="9">
        <f t="shared" si="31"/>
        <v>0.30833333333333324</v>
      </c>
      <c r="E17" s="9">
        <f t="shared" si="32"/>
        <v>0.33541666666666659</v>
      </c>
      <c r="F17" s="9">
        <f t="shared" si="24"/>
        <v>0.35833333333333323</v>
      </c>
      <c r="G17" s="9">
        <f t="shared" si="25"/>
        <v>0.38541666666666657</v>
      </c>
      <c r="H17" s="20">
        <f t="shared" si="28"/>
        <v>0.40833333333333321</v>
      </c>
      <c r="I17" s="20">
        <f t="shared" si="29"/>
        <v>0.43541666666666656</v>
      </c>
      <c r="J17" s="20">
        <f t="shared" si="28"/>
        <v>0.4583333333333332</v>
      </c>
      <c r="K17" s="9">
        <f t="shared" si="29"/>
        <v>0.48541666666666655</v>
      </c>
      <c r="L17" s="9">
        <f t="shared" si="28"/>
        <v>0.50833333333333319</v>
      </c>
      <c r="M17" s="9">
        <f t="shared" si="29"/>
        <v>0.53541666666666654</v>
      </c>
      <c r="N17" s="9">
        <f t="shared" si="28"/>
        <v>0.55833333333333324</v>
      </c>
      <c r="O17" s="9">
        <f t="shared" si="29"/>
        <v>0.58541666666666659</v>
      </c>
      <c r="P17" s="9">
        <f t="shared" si="28"/>
        <v>0.60833333333333328</v>
      </c>
      <c r="Q17" s="28">
        <f t="shared" si="29"/>
        <v>0.63541666666666663</v>
      </c>
      <c r="R17" s="137">
        <f t="shared" si="28"/>
        <v>0.65833333333333333</v>
      </c>
      <c r="S17" s="20">
        <f t="shared" si="29"/>
        <v>0.68541666666666667</v>
      </c>
      <c r="T17" s="20">
        <f t="shared" si="28"/>
        <v>0.70833333333333337</v>
      </c>
      <c r="U17" s="10">
        <f t="shared" si="29"/>
        <v>0.73541666666666672</v>
      </c>
      <c r="V17" s="10">
        <f t="shared" si="28"/>
        <v>0.75833333333333341</v>
      </c>
      <c r="W17" s="9">
        <f t="shared" si="29"/>
        <v>0.78541666666666676</v>
      </c>
      <c r="X17" s="9">
        <f t="shared" si="28"/>
        <v>0.80833333333333346</v>
      </c>
      <c r="Y17" s="9">
        <f t="shared" si="29"/>
        <v>0.83541666666666681</v>
      </c>
      <c r="Z17" s="9">
        <f t="shared" si="28"/>
        <v>0.8583333333333335</v>
      </c>
      <c r="AA17" s="123"/>
      <c r="AB17" s="123"/>
      <c r="AC17" s="123"/>
      <c r="AD17" s="123"/>
      <c r="AE17" s="123"/>
      <c r="AF17" s="9"/>
      <c r="AG17" s="9"/>
      <c r="AH17" s="89"/>
      <c r="AI17" s="90">
        <v>19</v>
      </c>
      <c r="AJ17" s="91">
        <f>(H17-C17)+(R17-J17)+(Z17-T17)</f>
        <v>0.47291666666666687</v>
      </c>
      <c r="AK17" s="74">
        <f t="shared" si="30"/>
        <v>11.35</v>
      </c>
      <c r="AL17" s="29">
        <f t="shared" si="26"/>
        <v>11.73</v>
      </c>
    </row>
    <row r="18" spans="1:38" s="23" customFormat="1" ht="16.5" thickBot="1">
      <c r="A18" s="262">
        <v>14</v>
      </c>
      <c r="B18" s="25">
        <v>4</v>
      </c>
      <c r="C18" s="32">
        <f t="shared" si="33"/>
        <v>0.28819444444444436</v>
      </c>
      <c r="D18" s="9">
        <f t="shared" si="31"/>
        <v>0.31111111111111101</v>
      </c>
      <c r="E18" s="9">
        <f t="shared" si="32"/>
        <v>0.33819444444444435</v>
      </c>
      <c r="F18" s="9">
        <f t="shared" si="24"/>
        <v>0.36111111111111099</v>
      </c>
      <c r="G18" s="9">
        <f t="shared" si="25"/>
        <v>0.38819444444444434</v>
      </c>
      <c r="H18" s="9">
        <f t="shared" si="28"/>
        <v>0.41111111111111098</v>
      </c>
      <c r="I18" s="9">
        <f t="shared" si="29"/>
        <v>0.43819444444444433</v>
      </c>
      <c r="J18" s="20">
        <f t="shared" si="28"/>
        <v>0.46111111111111097</v>
      </c>
      <c r="K18" s="20">
        <f t="shared" si="29"/>
        <v>0.48819444444444432</v>
      </c>
      <c r="L18" s="20">
        <f t="shared" si="28"/>
        <v>0.51111111111111096</v>
      </c>
      <c r="M18" s="9">
        <f t="shared" si="29"/>
        <v>0.53819444444444431</v>
      </c>
      <c r="N18" s="9">
        <f t="shared" si="28"/>
        <v>0.56111111111111101</v>
      </c>
      <c r="O18" s="9">
        <f t="shared" si="29"/>
        <v>0.58819444444444435</v>
      </c>
      <c r="P18" s="9">
        <f t="shared" si="28"/>
        <v>0.61111111111111105</v>
      </c>
      <c r="Q18" s="106">
        <f t="shared" si="29"/>
        <v>0.6381944444444444</v>
      </c>
      <c r="R18" s="142">
        <f t="shared" si="28"/>
        <v>0.66111111111111109</v>
      </c>
      <c r="S18" s="105">
        <f t="shared" si="29"/>
        <v>0.68819444444444444</v>
      </c>
      <c r="T18" s="9">
        <f t="shared" si="28"/>
        <v>0.71111111111111114</v>
      </c>
      <c r="U18" s="9">
        <f t="shared" si="29"/>
        <v>0.73819444444444449</v>
      </c>
      <c r="V18" s="9">
        <f t="shared" si="28"/>
        <v>0.76111111111111118</v>
      </c>
      <c r="W18" s="20">
        <f t="shared" si="29"/>
        <v>0.78819444444444453</v>
      </c>
      <c r="X18" s="20">
        <f t="shared" si="28"/>
        <v>0.81111111111111123</v>
      </c>
      <c r="Y18" s="20">
        <f t="shared" si="29"/>
        <v>0.83819444444444458</v>
      </c>
      <c r="Z18" s="9">
        <f t="shared" si="28"/>
        <v>0.86111111111111127</v>
      </c>
      <c r="AA18" s="123">
        <f t="shared" si="29"/>
        <v>0.88819444444444462</v>
      </c>
      <c r="AB18" s="123">
        <f t="shared" si="28"/>
        <v>0.91111111111111132</v>
      </c>
      <c r="AC18" s="123">
        <f t="shared" ref="AC18" si="34">AB18+39/1440</f>
        <v>0.93819444444444466</v>
      </c>
      <c r="AD18" s="123">
        <f t="shared" ref="AD18" si="35">AC18+33/1440</f>
        <v>0.96111111111111136</v>
      </c>
      <c r="AE18" s="123"/>
      <c r="AF18" s="9"/>
      <c r="AG18" s="89"/>
      <c r="AH18" s="89"/>
      <c r="AI18" s="90">
        <v>23</v>
      </c>
      <c r="AJ18" s="91">
        <f>(J18-C18)+(W18-L18)+(AD18-Y18)</f>
        <v>0.57291666666666696</v>
      </c>
      <c r="AK18" s="74">
        <f t="shared" si="30"/>
        <v>13.75</v>
      </c>
      <c r="AL18" s="29">
        <f t="shared" si="26"/>
        <v>14.13</v>
      </c>
    </row>
    <row r="19" spans="1:38" s="23" customFormat="1" ht="16.5" thickBot="1">
      <c r="A19" s="262">
        <v>15</v>
      </c>
      <c r="B19" s="25">
        <v>4</v>
      </c>
      <c r="C19" s="32">
        <f t="shared" si="33"/>
        <v>0.29097222222222213</v>
      </c>
      <c r="D19" s="9">
        <f t="shared" si="31"/>
        <v>0.31388888888888877</v>
      </c>
      <c r="E19" s="9">
        <f t="shared" si="32"/>
        <v>0.34097222222222212</v>
      </c>
      <c r="F19" s="9">
        <f t="shared" si="24"/>
        <v>0.36388888888888876</v>
      </c>
      <c r="G19" s="9">
        <f t="shared" si="25"/>
        <v>0.39097222222222211</v>
      </c>
      <c r="H19" s="20">
        <f t="shared" si="28"/>
        <v>0.41388888888888875</v>
      </c>
      <c r="I19" s="20">
        <f t="shared" si="29"/>
        <v>0.4409722222222221</v>
      </c>
      <c r="J19" s="20">
        <f t="shared" si="28"/>
        <v>0.46388888888888874</v>
      </c>
      <c r="K19" s="9">
        <f t="shared" si="29"/>
        <v>0.49097222222222209</v>
      </c>
      <c r="L19" s="9">
        <f t="shared" si="28"/>
        <v>0.51388888888888873</v>
      </c>
      <c r="M19" s="9">
        <f t="shared" si="29"/>
        <v>0.54097222222222208</v>
      </c>
      <c r="N19" s="9">
        <f t="shared" si="28"/>
        <v>0.56388888888888877</v>
      </c>
      <c r="O19" s="9">
        <f t="shared" si="29"/>
        <v>0.59097222222222212</v>
      </c>
      <c r="P19" s="9">
        <f t="shared" si="28"/>
        <v>0.61388888888888882</v>
      </c>
      <c r="Q19" s="9">
        <f t="shared" si="29"/>
        <v>0.64097222222222217</v>
      </c>
      <c r="R19" s="143">
        <f t="shared" si="28"/>
        <v>0.66388888888888886</v>
      </c>
      <c r="S19" s="20">
        <f t="shared" si="29"/>
        <v>0.69097222222222221</v>
      </c>
      <c r="T19" s="20">
        <f t="shared" si="28"/>
        <v>0.71388888888888891</v>
      </c>
      <c r="U19" s="20">
        <f t="shared" si="29"/>
        <v>0.74097222222222225</v>
      </c>
      <c r="V19" s="10">
        <f t="shared" si="28"/>
        <v>0.76388888888888895</v>
      </c>
      <c r="W19" s="9">
        <f t="shared" si="29"/>
        <v>0.7909722222222223</v>
      </c>
      <c r="X19" s="9">
        <f t="shared" si="28"/>
        <v>0.81388888888888899</v>
      </c>
      <c r="Y19" s="9">
        <f t="shared" si="29"/>
        <v>0.84097222222222234</v>
      </c>
      <c r="Z19" s="9">
        <f t="shared" si="28"/>
        <v>0.86388888888888904</v>
      </c>
      <c r="AA19" s="123"/>
      <c r="AB19" s="123"/>
      <c r="AC19" s="123"/>
      <c r="AD19" s="123"/>
      <c r="AE19" s="123"/>
      <c r="AF19" s="9"/>
      <c r="AG19" s="89"/>
      <c r="AH19" s="89"/>
      <c r="AI19" s="90">
        <v>19</v>
      </c>
      <c r="AJ19" s="91">
        <f>(H19-C19)+(S19-J19)+(Z19-U19)</f>
        <v>0.47291666666666687</v>
      </c>
      <c r="AK19" s="74">
        <f t="shared" si="30"/>
        <v>11.35</v>
      </c>
      <c r="AL19" s="29">
        <f t="shared" si="26"/>
        <v>11.73</v>
      </c>
    </row>
    <row r="20" spans="1:38" s="23" customFormat="1" ht="16.5" thickBot="1">
      <c r="A20" s="262">
        <v>16</v>
      </c>
      <c r="B20" s="25">
        <v>4</v>
      </c>
      <c r="C20" s="32">
        <f t="shared" si="33"/>
        <v>0.2937499999999999</v>
      </c>
      <c r="D20" s="9">
        <f t="shared" si="31"/>
        <v>0.31666666666666654</v>
      </c>
      <c r="E20" s="9">
        <f t="shared" si="32"/>
        <v>0.34374999999999989</v>
      </c>
      <c r="F20" s="9">
        <f t="shared" si="24"/>
        <v>0.36666666666666653</v>
      </c>
      <c r="G20" s="9">
        <f t="shared" si="25"/>
        <v>0.39374999999999988</v>
      </c>
      <c r="H20" s="9">
        <f t="shared" ref="H20:AD22" si="36">G20+33/1440</f>
        <v>0.41666666666666652</v>
      </c>
      <c r="I20" s="9">
        <f t="shared" ref="I20:AC22" si="37">H20+39/1440</f>
        <v>0.44374999999999987</v>
      </c>
      <c r="J20" s="20">
        <f t="shared" si="36"/>
        <v>0.46666666666666651</v>
      </c>
      <c r="K20" s="20">
        <f t="shared" si="37"/>
        <v>0.49374999999999986</v>
      </c>
      <c r="L20" s="20">
        <f t="shared" si="36"/>
        <v>0.5166666666666665</v>
      </c>
      <c r="M20" s="9">
        <f t="shared" si="37"/>
        <v>0.54374999999999984</v>
      </c>
      <c r="N20" s="9">
        <f t="shared" si="36"/>
        <v>0.56666666666666654</v>
      </c>
      <c r="O20" s="9">
        <f t="shared" si="37"/>
        <v>0.59374999999999989</v>
      </c>
      <c r="P20" s="9">
        <f t="shared" si="36"/>
        <v>0.61666666666666659</v>
      </c>
      <c r="Q20" s="106">
        <f t="shared" si="37"/>
        <v>0.64374999999999993</v>
      </c>
      <c r="R20" s="142">
        <f t="shared" si="36"/>
        <v>0.66666666666666663</v>
      </c>
      <c r="S20" s="105">
        <f t="shared" si="37"/>
        <v>0.69374999999999998</v>
      </c>
      <c r="T20" s="9">
        <f t="shared" si="36"/>
        <v>0.71666666666666667</v>
      </c>
      <c r="U20" s="9">
        <f t="shared" si="37"/>
        <v>0.74375000000000002</v>
      </c>
      <c r="V20" s="9">
        <f t="shared" si="36"/>
        <v>0.76666666666666672</v>
      </c>
      <c r="W20" s="20">
        <f t="shared" si="37"/>
        <v>0.79375000000000007</v>
      </c>
      <c r="X20" s="20">
        <f t="shared" si="36"/>
        <v>0.81666666666666676</v>
      </c>
      <c r="Y20" s="20">
        <f t="shared" si="37"/>
        <v>0.84375000000000011</v>
      </c>
      <c r="Z20" s="10">
        <f t="shared" si="36"/>
        <v>0.86666666666666681</v>
      </c>
      <c r="AA20" s="123">
        <f t="shared" si="37"/>
        <v>0.89375000000000016</v>
      </c>
      <c r="AB20" s="123">
        <f t="shared" si="36"/>
        <v>0.91666666666666685</v>
      </c>
      <c r="AC20" s="123">
        <f t="shared" si="37"/>
        <v>0.9437500000000002</v>
      </c>
      <c r="AD20" s="123">
        <f t="shared" si="36"/>
        <v>0.9666666666666669</v>
      </c>
      <c r="AE20" s="123"/>
      <c r="AF20" s="9"/>
      <c r="AG20" s="89"/>
      <c r="AH20" s="89"/>
      <c r="AI20" s="90">
        <v>23</v>
      </c>
      <c r="AJ20" s="91">
        <f>(J20-C20)+(W20-L20)+(AD20-Y20)</f>
        <v>0.57291666666666696</v>
      </c>
      <c r="AK20" s="74">
        <f t="shared" si="30"/>
        <v>13.75</v>
      </c>
      <c r="AL20" s="29">
        <f t="shared" si="26"/>
        <v>14.13</v>
      </c>
    </row>
    <row r="21" spans="1:38" s="23" customFormat="1" ht="15.75">
      <c r="A21" s="262">
        <v>17</v>
      </c>
      <c r="B21" s="25">
        <v>4</v>
      </c>
      <c r="C21" s="32">
        <f t="shared" si="33"/>
        <v>0.29652777777777767</v>
      </c>
      <c r="D21" s="9">
        <f t="shared" si="31"/>
        <v>0.31944444444444431</v>
      </c>
      <c r="E21" s="9">
        <f t="shared" si="32"/>
        <v>0.34652777777777766</v>
      </c>
      <c r="F21" s="9">
        <f t="shared" si="24"/>
        <v>0.3694444444444443</v>
      </c>
      <c r="G21" s="9">
        <f t="shared" si="25"/>
        <v>0.39652777777777765</v>
      </c>
      <c r="H21" s="20">
        <f t="shared" si="36"/>
        <v>0.41944444444444429</v>
      </c>
      <c r="I21" s="20">
        <f t="shared" si="37"/>
        <v>0.44652777777777763</v>
      </c>
      <c r="J21" s="20">
        <f t="shared" si="36"/>
        <v>0.46944444444444428</v>
      </c>
      <c r="K21" s="9">
        <f t="shared" si="37"/>
        <v>0.49652777777777762</v>
      </c>
      <c r="L21" s="9">
        <f t="shared" si="36"/>
        <v>0.51944444444444426</v>
      </c>
      <c r="M21" s="9">
        <f t="shared" si="37"/>
        <v>0.54652777777777761</v>
      </c>
      <c r="N21" s="9">
        <f t="shared" si="36"/>
        <v>0.56944444444444431</v>
      </c>
      <c r="O21" s="9">
        <f t="shared" si="37"/>
        <v>0.59652777777777766</v>
      </c>
      <c r="P21" s="9">
        <f t="shared" si="36"/>
        <v>0.61944444444444435</v>
      </c>
      <c r="Q21" s="20">
        <f t="shared" si="37"/>
        <v>0.6465277777777777</v>
      </c>
      <c r="R21" s="79">
        <f t="shared" si="36"/>
        <v>0.6694444444444444</v>
      </c>
      <c r="S21" s="20">
        <f t="shared" si="37"/>
        <v>0.69652777777777775</v>
      </c>
      <c r="T21" s="10">
        <f t="shared" si="36"/>
        <v>0.71944444444444444</v>
      </c>
      <c r="U21" s="9">
        <f t="shared" si="37"/>
        <v>0.74652777777777779</v>
      </c>
      <c r="V21" s="32">
        <f t="shared" si="36"/>
        <v>0.76944444444444449</v>
      </c>
      <c r="W21" s="32">
        <f t="shared" si="37"/>
        <v>0.79652777777777783</v>
      </c>
      <c r="X21" s="32">
        <f t="shared" si="36"/>
        <v>0.81944444444444453</v>
      </c>
      <c r="Y21" s="9">
        <f t="shared" si="37"/>
        <v>0.84652777777777788</v>
      </c>
      <c r="Z21" s="9">
        <f t="shared" si="36"/>
        <v>0.86944444444444458</v>
      </c>
      <c r="AA21" s="123">
        <f t="shared" si="37"/>
        <v>0.89652777777777792</v>
      </c>
      <c r="AB21" s="123"/>
      <c r="AC21" s="123"/>
      <c r="AD21" s="123"/>
      <c r="AE21" s="123"/>
      <c r="AF21" s="9"/>
      <c r="AG21" s="89"/>
      <c r="AH21" s="89"/>
      <c r="AI21" s="90">
        <v>20</v>
      </c>
      <c r="AJ21" s="91">
        <f>(H21-C21)+(Q21-J21)+(AA21-S21)</f>
        <v>0.50000000000000022</v>
      </c>
      <c r="AK21" s="74">
        <f t="shared" si="30"/>
        <v>12</v>
      </c>
      <c r="AL21" s="29">
        <f t="shared" si="26"/>
        <v>12.38</v>
      </c>
    </row>
    <row r="22" spans="1:38" s="23" customFormat="1" ht="16.5" thickBot="1">
      <c r="A22" s="263">
        <v>18</v>
      </c>
      <c r="B22" s="75">
        <v>4</v>
      </c>
      <c r="C22" s="94">
        <f t="shared" si="33"/>
        <v>0.29930555555555544</v>
      </c>
      <c r="D22" s="19">
        <f t="shared" si="31"/>
        <v>0.32222222222222208</v>
      </c>
      <c r="E22" s="19">
        <f t="shared" si="32"/>
        <v>0.34930555555555542</v>
      </c>
      <c r="F22" s="19">
        <f t="shared" si="24"/>
        <v>0.37222222222222207</v>
      </c>
      <c r="G22" s="19">
        <f t="shared" si="25"/>
        <v>0.39930555555555541</v>
      </c>
      <c r="H22" s="19">
        <f t="shared" si="36"/>
        <v>0.42222222222222205</v>
      </c>
      <c r="I22" s="19">
        <f t="shared" si="37"/>
        <v>0.4493055555555554</v>
      </c>
      <c r="J22" s="39">
        <f t="shared" si="36"/>
        <v>0.47222222222222204</v>
      </c>
      <c r="K22" s="39">
        <f t="shared" si="37"/>
        <v>0.49930555555555539</v>
      </c>
      <c r="L22" s="39">
        <f t="shared" si="36"/>
        <v>0.52222222222222203</v>
      </c>
      <c r="M22" s="19">
        <f t="shared" si="37"/>
        <v>0.54930555555555538</v>
      </c>
      <c r="N22" s="19">
        <f t="shared" si="36"/>
        <v>0.57222222222222208</v>
      </c>
      <c r="O22" s="19">
        <f t="shared" si="37"/>
        <v>0.59930555555555542</v>
      </c>
      <c r="P22" s="19">
        <f t="shared" si="36"/>
        <v>0.62222222222222212</v>
      </c>
      <c r="Q22" s="19">
        <f t="shared" si="37"/>
        <v>0.64930555555555547</v>
      </c>
      <c r="R22" s="19">
        <f t="shared" si="36"/>
        <v>0.67222222222222217</v>
      </c>
      <c r="S22" s="39">
        <f t="shared" si="37"/>
        <v>0.69930555555555551</v>
      </c>
      <c r="T22" s="39">
        <f t="shared" si="36"/>
        <v>0.72222222222222221</v>
      </c>
      <c r="U22" s="39">
        <f t="shared" si="37"/>
        <v>0.74930555555555556</v>
      </c>
      <c r="V22" s="38">
        <f t="shared" si="36"/>
        <v>0.77222222222222225</v>
      </c>
      <c r="W22" s="19">
        <f t="shared" si="37"/>
        <v>0.7993055555555556</v>
      </c>
      <c r="X22" s="19">
        <f t="shared" si="36"/>
        <v>0.8222222222222223</v>
      </c>
      <c r="Y22" s="19">
        <f t="shared" si="37"/>
        <v>0.84930555555555565</v>
      </c>
      <c r="Z22" s="19">
        <f t="shared" si="36"/>
        <v>0.87222222222222234</v>
      </c>
      <c r="AA22" s="141"/>
      <c r="AB22" s="141"/>
      <c r="AC22" s="141"/>
      <c r="AD22" s="141"/>
      <c r="AE22" s="141"/>
      <c r="AF22" s="19"/>
      <c r="AG22" s="19"/>
      <c r="AH22" s="19"/>
      <c r="AI22" s="76">
        <v>19</v>
      </c>
      <c r="AJ22" s="77">
        <f>(J22-C22)+(S22-L22)+(Z22-U22)</f>
        <v>0.47291666666666687</v>
      </c>
      <c r="AK22" s="92">
        <f t="shared" si="30"/>
        <v>11.35</v>
      </c>
      <c r="AL22" s="93">
        <f t="shared" si="26"/>
        <v>11.73</v>
      </c>
    </row>
    <row r="23" spans="1:38">
      <c r="B23" s="17"/>
      <c r="AI23" s="34">
        <f>SUM(AI5:AI22)</f>
        <v>373</v>
      </c>
      <c r="AJ23" s="34"/>
      <c r="AK23" s="55">
        <f>SUM(AK5:AK22)</f>
        <v>223.54999999999998</v>
      </c>
      <c r="AL23" s="55">
        <f>SUM(AL5:AL22)</f>
        <v>230.38999999999996</v>
      </c>
    </row>
    <row r="25" spans="1:38" s="179" customFormat="1" ht="15.75">
      <c r="A25" s="179" t="s">
        <v>23</v>
      </c>
      <c r="B25" s="180"/>
      <c r="AI25" s="266"/>
      <c r="AJ25" s="266"/>
      <c r="AK25" s="266"/>
      <c r="AL25" s="266"/>
    </row>
    <row r="26" spans="1:38" s="179" customFormat="1" ht="15.75">
      <c r="A26" s="179" t="s">
        <v>78</v>
      </c>
      <c r="B26" s="271">
        <v>0.47916666666666669</v>
      </c>
      <c r="D26" s="179" t="s">
        <v>79</v>
      </c>
    </row>
    <row r="27" spans="1:38" s="179" customFormat="1" ht="15.75">
      <c r="A27" s="179" t="s">
        <v>80</v>
      </c>
      <c r="B27" s="265" t="s">
        <v>12</v>
      </c>
      <c r="D27" s="179" t="s">
        <v>83</v>
      </c>
    </row>
    <row r="28" spans="1:38" s="179" customFormat="1" ht="15.75">
      <c r="A28" s="266"/>
      <c r="B28" s="265" t="s">
        <v>31</v>
      </c>
      <c r="D28" s="268" t="s">
        <v>100</v>
      </c>
    </row>
    <row r="29" spans="1:38" s="179" customFormat="1" ht="15.75">
      <c r="A29" s="179" t="s">
        <v>84</v>
      </c>
      <c r="B29" s="184">
        <v>3</v>
      </c>
      <c r="D29" s="179" t="s">
        <v>87</v>
      </c>
    </row>
    <row r="30" spans="1:38" s="179" customFormat="1" ht="15.75">
      <c r="A30" s="269">
        <v>4</v>
      </c>
      <c r="B30" s="270">
        <v>0.27083333333333331</v>
      </c>
      <c r="C30" s="269"/>
      <c r="D30" s="179" t="s">
        <v>88</v>
      </c>
    </row>
  </sheetData>
  <mergeCells count="6">
    <mergeCell ref="AL3:AL4"/>
    <mergeCell ref="A3:A4"/>
    <mergeCell ref="B3:B4"/>
    <mergeCell ref="C3:AH3"/>
    <mergeCell ref="AI3:AI4"/>
    <mergeCell ref="AJ3:AK3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BH34"/>
  <sheetViews>
    <sheetView zoomScale="80" zoomScaleNormal="80" workbookViewId="0">
      <selection activeCell="K43" sqref="K43"/>
    </sheetView>
  </sheetViews>
  <sheetFormatPr defaultRowHeight="15"/>
  <cols>
    <col min="3" max="56" width="6.85546875" customWidth="1"/>
  </cols>
  <sheetData>
    <row r="2" spans="1:60" s="23" customFormat="1" ht="15.75">
      <c r="G2" s="96"/>
      <c r="H2" s="96"/>
      <c r="I2" s="96"/>
      <c r="J2" s="96"/>
      <c r="K2" s="96"/>
      <c r="L2" s="96"/>
      <c r="M2" s="96"/>
      <c r="N2" s="96"/>
      <c r="O2" s="12" t="s">
        <v>42</v>
      </c>
      <c r="P2" s="12"/>
      <c r="Q2" s="12"/>
      <c r="R2" s="12"/>
      <c r="S2" s="12"/>
      <c r="T2" s="12"/>
      <c r="U2"/>
      <c r="V2"/>
      <c r="W2" s="119" t="s">
        <v>67</v>
      </c>
      <c r="Y2"/>
      <c r="Z2"/>
      <c r="AA2"/>
      <c r="AB2"/>
      <c r="AC2"/>
      <c r="AD2"/>
      <c r="AE2"/>
      <c r="AF2"/>
      <c r="AG2"/>
      <c r="AH2"/>
      <c r="AI2" s="12" t="s">
        <v>22</v>
      </c>
      <c r="AJ2"/>
      <c r="AM2" s="12" t="s">
        <v>63</v>
      </c>
      <c r="AN2"/>
      <c r="AO2"/>
      <c r="AP2" s="202" t="s">
        <v>96</v>
      </c>
      <c r="AQ2"/>
    </row>
    <row r="3" spans="1:60" s="23" customFormat="1" ht="15.75" thickBot="1">
      <c r="X3" s="23" t="s">
        <v>43</v>
      </c>
      <c r="AC3" s="23" t="s">
        <v>44</v>
      </c>
      <c r="AG3" s="107"/>
      <c r="AH3" s="107"/>
    </row>
    <row r="4" spans="1:60" s="23" customFormat="1" ht="15" customHeight="1">
      <c r="A4" s="314" t="s">
        <v>0</v>
      </c>
      <c r="B4" s="316" t="s">
        <v>2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9" t="s">
        <v>5</v>
      </c>
      <c r="BF4" s="321" t="s">
        <v>6</v>
      </c>
      <c r="BG4" s="328"/>
      <c r="BH4" s="312" t="s">
        <v>7</v>
      </c>
    </row>
    <row r="5" spans="1:60" s="23" customFormat="1" ht="16.5" thickBot="1">
      <c r="A5" s="315"/>
      <c r="B5" s="317"/>
      <c r="C5" s="31" t="s">
        <v>1</v>
      </c>
      <c r="D5" s="31" t="s">
        <v>31</v>
      </c>
      <c r="E5" s="31" t="s">
        <v>1</v>
      </c>
      <c r="F5" s="97" t="s">
        <v>25</v>
      </c>
      <c r="G5" s="31" t="s">
        <v>1</v>
      </c>
      <c r="H5" s="31" t="s">
        <v>31</v>
      </c>
      <c r="I5" s="31" t="s">
        <v>1</v>
      </c>
      <c r="J5" s="97" t="s">
        <v>25</v>
      </c>
      <c r="K5" s="31" t="s">
        <v>1</v>
      </c>
      <c r="L5" s="31" t="s">
        <v>31</v>
      </c>
      <c r="M5" s="31" t="s">
        <v>1</v>
      </c>
      <c r="N5" s="97" t="s">
        <v>25</v>
      </c>
      <c r="O5" s="31" t="s">
        <v>1</v>
      </c>
      <c r="P5" s="31" t="s">
        <v>31</v>
      </c>
      <c r="Q5" s="31" t="s">
        <v>1</v>
      </c>
      <c r="R5" s="97" t="s">
        <v>25</v>
      </c>
      <c r="S5" s="31" t="s">
        <v>1</v>
      </c>
      <c r="T5" s="31" t="s">
        <v>31</v>
      </c>
      <c r="U5" s="31" t="s">
        <v>1</v>
      </c>
      <c r="V5" s="97" t="s">
        <v>25</v>
      </c>
      <c r="W5" s="31" t="s">
        <v>1</v>
      </c>
      <c r="X5" s="31" t="s">
        <v>31</v>
      </c>
      <c r="Y5" s="31" t="s">
        <v>1</v>
      </c>
      <c r="Z5" s="97" t="s">
        <v>25</v>
      </c>
      <c r="AA5" s="31" t="s">
        <v>1</v>
      </c>
      <c r="AB5" s="31" t="s">
        <v>31</v>
      </c>
      <c r="AC5" s="31" t="s">
        <v>1</v>
      </c>
      <c r="AD5" s="145" t="s">
        <v>25</v>
      </c>
      <c r="AE5" s="31" t="s">
        <v>1</v>
      </c>
      <c r="AF5" s="31" t="s">
        <v>31</v>
      </c>
      <c r="AG5" s="31" t="s">
        <v>1</v>
      </c>
      <c r="AH5" s="97" t="s">
        <v>25</v>
      </c>
      <c r="AI5" s="31" t="s">
        <v>1</v>
      </c>
      <c r="AJ5" s="31" t="s">
        <v>31</v>
      </c>
      <c r="AK5" s="31" t="s">
        <v>1</v>
      </c>
      <c r="AL5" s="97" t="s">
        <v>25</v>
      </c>
      <c r="AM5" s="31" t="s">
        <v>1</v>
      </c>
      <c r="AN5" s="31" t="s">
        <v>31</v>
      </c>
      <c r="AO5" s="31" t="s">
        <v>1</v>
      </c>
      <c r="AP5" s="97" t="s">
        <v>25</v>
      </c>
      <c r="AQ5" s="31" t="s">
        <v>1</v>
      </c>
      <c r="AR5" s="31" t="s">
        <v>31</v>
      </c>
      <c r="AS5" s="31" t="s">
        <v>1</v>
      </c>
      <c r="AT5" s="97" t="s">
        <v>25</v>
      </c>
      <c r="AU5" s="31" t="s">
        <v>1</v>
      </c>
      <c r="AV5" s="31" t="s">
        <v>31</v>
      </c>
      <c r="AW5" s="31" t="s">
        <v>1</v>
      </c>
      <c r="AX5" s="98" t="s">
        <v>25</v>
      </c>
      <c r="AY5" s="99" t="s">
        <v>1</v>
      </c>
      <c r="AZ5" s="31" t="s">
        <v>31</v>
      </c>
      <c r="BA5" s="99" t="s">
        <v>1</v>
      </c>
      <c r="BB5" s="98" t="s">
        <v>25</v>
      </c>
      <c r="BC5" s="99" t="s">
        <v>1</v>
      </c>
      <c r="BD5" s="31" t="s">
        <v>31</v>
      </c>
      <c r="BE5" s="320"/>
      <c r="BF5" s="100"/>
      <c r="BG5" s="101"/>
      <c r="BH5" s="313"/>
    </row>
    <row r="6" spans="1:60" s="23" customFormat="1" ht="16.5" thickBot="1">
      <c r="A6" s="260">
        <v>1</v>
      </c>
      <c r="B6" s="25">
        <v>4</v>
      </c>
      <c r="C6" s="9"/>
      <c r="D6" s="9"/>
      <c r="E6" s="9"/>
      <c r="F6" s="9"/>
      <c r="G6" s="32">
        <v>0.27083333333333331</v>
      </c>
      <c r="H6" s="9">
        <f>G6+22/1440</f>
        <v>0.28611111111111109</v>
      </c>
      <c r="I6" s="9">
        <f>H6+22/1440</f>
        <v>0.30138888888888887</v>
      </c>
      <c r="J6" s="9">
        <f>I6+18/1440</f>
        <v>0.31388888888888888</v>
      </c>
      <c r="K6" s="9">
        <f>J6+18/1440</f>
        <v>0.3263888888888889</v>
      </c>
      <c r="L6" s="9">
        <f t="shared" ref="L6:M6" si="0">K6+22/1440</f>
        <v>0.34166666666666667</v>
      </c>
      <c r="M6" s="9">
        <f t="shared" si="0"/>
        <v>0.35694444444444445</v>
      </c>
      <c r="N6" s="9">
        <f t="shared" ref="N6:O6" si="1">M6+18/1440</f>
        <v>0.36944444444444446</v>
      </c>
      <c r="O6" s="9">
        <f t="shared" si="1"/>
        <v>0.38194444444444448</v>
      </c>
      <c r="P6" s="9">
        <f t="shared" ref="P6:Q6" si="2">O6+22/1440</f>
        <v>0.39722222222222225</v>
      </c>
      <c r="Q6" s="9">
        <f t="shared" si="2"/>
        <v>0.41250000000000003</v>
      </c>
      <c r="R6" s="20">
        <f t="shared" ref="R6:S6" si="3">Q6+18/1440</f>
        <v>0.42500000000000004</v>
      </c>
      <c r="S6" s="20">
        <f t="shared" si="3"/>
        <v>0.43750000000000006</v>
      </c>
      <c r="T6" s="20">
        <f t="shared" ref="T6:U6" si="4">S6+22/1440</f>
        <v>0.45277777777777783</v>
      </c>
      <c r="U6" s="9">
        <f t="shared" si="4"/>
        <v>0.46805555555555561</v>
      </c>
      <c r="V6" s="9">
        <f t="shared" ref="V6:W6" si="5">U6+18/1440</f>
        <v>0.48055555555555562</v>
      </c>
      <c r="W6" s="9">
        <f t="shared" si="5"/>
        <v>0.49305555555555564</v>
      </c>
      <c r="X6" s="9">
        <f t="shared" ref="X6:Y6" si="6">W6+22/1440</f>
        <v>0.50833333333333341</v>
      </c>
      <c r="Y6" s="9">
        <f t="shared" si="6"/>
        <v>0.52361111111111114</v>
      </c>
      <c r="Z6" s="9">
        <f t="shared" ref="Z6:AA6" si="7">Y6+18/1440</f>
        <v>0.53611111111111109</v>
      </c>
      <c r="AA6" s="9">
        <f t="shared" si="7"/>
        <v>0.54861111111111105</v>
      </c>
      <c r="AB6" s="9">
        <f t="shared" ref="AB6:AC6" si="8">AA6+22/1440</f>
        <v>0.56388888888888877</v>
      </c>
      <c r="AC6" s="106">
        <f t="shared" si="8"/>
        <v>0.5791666666666665</v>
      </c>
      <c r="AD6" s="142">
        <f t="shared" ref="AD6:AE6" si="9">AC6+18/1440</f>
        <v>0.59166666666666645</v>
      </c>
      <c r="AE6" s="105">
        <f t="shared" si="9"/>
        <v>0.60416666666666641</v>
      </c>
      <c r="AF6" s="9">
        <f t="shared" ref="AF6:AG6" si="10">AE6+22/1440</f>
        <v>0.61944444444444413</v>
      </c>
      <c r="AG6" s="9">
        <f t="shared" si="10"/>
        <v>0.63472222222222185</v>
      </c>
      <c r="AH6" s="9">
        <f t="shared" ref="AH6:AI6" si="11">AG6+18/1440</f>
        <v>0.64722222222222181</v>
      </c>
      <c r="AI6" s="9">
        <f t="shared" si="11"/>
        <v>0.65972222222222177</v>
      </c>
      <c r="AJ6" s="9">
        <f t="shared" ref="AJ6:AK6" si="12">AI6+22/1440</f>
        <v>0.67499999999999949</v>
      </c>
      <c r="AK6" s="9">
        <f t="shared" si="12"/>
        <v>0.69027777777777721</v>
      </c>
      <c r="AL6" s="9">
        <f t="shared" ref="AL6:AM6" si="13">AK6+18/1440</f>
        <v>0.70277777777777717</v>
      </c>
      <c r="AM6" s="9">
        <f t="shared" si="13"/>
        <v>0.71527777777777712</v>
      </c>
      <c r="AN6" s="20">
        <f t="shared" ref="AN6:AO6" si="14">AM6+22/1440</f>
        <v>0.73055555555555485</v>
      </c>
      <c r="AO6" s="20">
        <f t="shared" si="14"/>
        <v>0.74583333333333257</v>
      </c>
      <c r="AP6" s="20">
        <f t="shared" ref="AP6:AQ6" si="15">AO6+18/1440</f>
        <v>0.75833333333333253</v>
      </c>
      <c r="AQ6" s="10">
        <f t="shared" si="15"/>
        <v>0.77083333333333248</v>
      </c>
      <c r="AR6" s="10">
        <f t="shared" ref="AR6:AS6" si="16">AQ6+22/1440</f>
        <v>0.78611111111111021</v>
      </c>
      <c r="AS6" s="9">
        <f t="shared" si="16"/>
        <v>0.80138888888888793</v>
      </c>
      <c r="AT6" s="10">
        <f t="shared" ref="AT6:AU6" si="17">AS6+18/1440</f>
        <v>0.81388888888888788</v>
      </c>
      <c r="AU6" s="10">
        <f t="shared" si="17"/>
        <v>0.82638888888888784</v>
      </c>
      <c r="AV6" s="123">
        <f t="shared" ref="AV6:AW6" si="18">AU6+22/1440</f>
        <v>0.84166666666666556</v>
      </c>
      <c r="AW6" s="123">
        <f t="shared" si="18"/>
        <v>0.85694444444444329</v>
      </c>
      <c r="AX6" s="123">
        <f t="shared" ref="AX6:AY6" si="19">AW6+18/1440</f>
        <v>0.86944444444444324</v>
      </c>
      <c r="AY6" s="123">
        <f t="shared" si="19"/>
        <v>0.8819444444444432</v>
      </c>
      <c r="AZ6" s="123">
        <f t="shared" ref="AZ6:BA6" si="20">AY6+22/1440</f>
        <v>0.89722222222222092</v>
      </c>
      <c r="BA6" s="123">
        <f t="shared" si="20"/>
        <v>0.91249999999999865</v>
      </c>
      <c r="BB6" s="123">
        <f t="shared" ref="BB6" si="21">BA6+18/1440</f>
        <v>0.9249999999999986</v>
      </c>
      <c r="BC6" s="123"/>
      <c r="BD6" s="123"/>
      <c r="BE6" s="66">
        <v>21</v>
      </c>
      <c r="BF6" s="73">
        <f>(R6-G6)+(AN6-T6)+(BB6-AP6)</f>
        <v>0.59861111111110987</v>
      </c>
      <c r="BG6" s="74">
        <f>HOUR(BF6)+MINUTE(BF6)/60</f>
        <v>14.366666666666667</v>
      </c>
      <c r="BH6" s="29">
        <f>BG6+0.38</f>
        <v>14.746666666666668</v>
      </c>
    </row>
    <row r="7" spans="1:60" s="23" customFormat="1" ht="16.5" thickBot="1">
      <c r="A7" s="260">
        <v>2</v>
      </c>
      <c r="B7" s="25">
        <v>4</v>
      </c>
      <c r="C7" s="9"/>
      <c r="D7" s="9"/>
      <c r="E7" s="9"/>
      <c r="F7" s="9"/>
      <c r="G7" s="9">
        <f>G6+4/1440</f>
        <v>0.27361111111111108</v>
      </c>
      <c r="H7" s="9">
        <f t="shared" ref="H7:I7" si="22">G7+22/1440</f>
        <v>0.28888888888888886</v>
      </c>
      <c r="I7" s="9">
        <f t="shared" si="22"/>
        <v>0.30416666666666664</v>
      </c>
      <c r="J7" s="9">
        <f t="shared" ref="J7:K7" si="23">I7+18/1440</f>
        <v>0.31666666666666665</v>
      </c>
      <c r="K7" s="9">
        <f t="shared" si="23"/>
        <v>0.32916666666666666</v>
      </c>
      <c r="L7" s="9">
        <f t="shared" ref="L7:M7" si="24">K7+22/1440</f>
        <v>0.34444444444444444</v>
      </c>
      <c r="M7" s="9">
        <f t="shared" si="24"/>
        <v>0.35972222222222222</v>
      </c>
      <c r="N7" s="9">
        <f t="shared" ref="N7:O7" si="25">M7+18/1440</f>
        <v>0.37222222222222223</v>
      </c>
      <c r="O7" s="9">
        <f t="shared" si="25"/>
        <v>0.38472222222222224</v>
      </c>
      <c r="P7" s="20">
        <f t="shared" ref="P7:Q7" si="26">O7+22/1440</f>
        <v>0.4</v>
      </c>
      <c r="Q7" s="20">
        <f t="shared" si="26"/>
        <v>0.4152777777777778</v>
      </c>
      <c r="R7" s="20">
        <f t="shared" ref="R7:S7" si="27">Q7+18/1440</f>
        <v>0.42777777777777781</v>
      </c>
      <c r="S7" s="9">
        <f t="shared" si="27"/>
        <v>0.44027777777777782</v>
      </c>
      <c r="T7" s="9">
        <f t="shared" ref="T7:U7" si="28">S7+22/1440</f>
        <v>0.4555555555555556</v>
      </c>
      <c r="U7" s="9">
        <f t="shared" si="28"/>
        <v>0.47083333333333338</v>
      </c>
      <c r="V7" s="9">
        <f t="shared" ref="V7:W7" si="29">U7+18/1440</f>
        <v>0.48333333333333339</v>
      </c>
      <c r="W7" s="9">
        <f t="shared" si="29"/>
        <v>0.4958333333333334</v>
      </c>
      <c r="X7" s="9">
        <f t="shared" ref="X7:Y7" si="30">W7+22/1440</f>
        <v>0.51111111111111118</v>
      </c>
      <c r="Y7" s="9">
        <f t="shared" si="30"/>
        <v>0.52638888888888891</v>
      </c>
      <c r="Z7" s="9">
        <f t="shared" ref="Z7:AA7" si="31">Y7+18/1440</f>
        <v>0.53888888888888886</v>
      </c>
      <c r="AA7" s="9">
        <f t="shared" si="31"/>
        <v>0.55138888888888882</v>
      </c>
      <c r="AB7" s="9">
        <f t="shared" ref="AB7:AC7" si="32">AA7+22/1440</f>
        <v>0.56666666666666654</v>
      </c>
      <c r="AC7" s="9">
        <f t="shared" si="32"/>
        <v>0.58194444444444426</v>
      </c>
      <c r="AD7" s="143">
        <f t="shared" ref="AD7:AE7" si="33">AC7+18/1440</f>
        <v>0.59444444444444422</v>
      </c>
      <c r="AE7" s="9">
        <f t="shared" si="33"/>
        <v>0.60694444444444418</v>
      </c>
      <c r="AF7" s="9">
        <f t="shared" ref="AF7:AG7" si="34">AE7+22/1440</f>
        <v>0.6222222222222219</v>
      </c>
      <c r="AG7" s="9">
        <f t="shared" si="34"/>
        <v>0.63749999999999962</v>
      </c>
      <c r="AH7" s="20">
        <f t="shared" ref="AH7:AI7" si="35">AG7+18/1440</f>
        <v>0.64999999999999958</v>
      </c>
      <c r="AI7" s="20">
        <f t="shared" si="35"/>
        <v>0.66249999999999953</v>
      </c>
      <c r="AJ7" s="20">
        <f t="shared" ref="AJ7:AK7" si="36">AI7+22/1440</f>
        <v>0.67777777777777726</v>
      </c>
      <c r="AK7" s="9">
        <f t="shared" si="36"/>
        <v>0.69305555555555498</v>
      </c>
      <c r="AL7" s="9">
        <f t="shared" ref="AL7:AM7" si="37">AK7+18/1440</f>
        <v>0.70555555555555494</v>
      </c>
      <c r="AM7" s="9">
        <f t="shared" si="37"/>
        <v>0.71805555555555489</v>
      </c>
      <c r="AN7" s="9">
        <f t="shared" ref="AN7:AO7" si="38">AM7+22/1440</f>
        <v>0.73333333333333262</v>
      </c>
      <c r="AO7" s="9">
        <f t="shared" si="38"/>
        <v>0.74861111111111034</v>
      </c>
      <c r="AP7" s="9">
        <f t="shared" ref="AP7:AQ7" si="39">AO7+18/1440</f>
        <v>0.76111111111111029</v>
      </c>
      <c r="AQ7" s="9">
        <f t="shared" si="39"/>
        <v>0.77361111111111025</v>
      </c>
      <c r="AR7" s="9">
        <f t="shared" ref="AR7:AS7" si="40">AQ7+22/1440</f>
        <v>0.78888888888888797</v>
      </c>
      <c r="AS7" s="9">
        <f t="shared" si="40"/>
        <v>0.8041666666666657</v>
      </c>
      <c r="AT7" s="10">
        <f t="shared" ref="AT7:AU7" si="41">AS7+18/1440</f>
        <v>0.81666666666666565</v>
      </c>
      <c r="AU7" s="10">
        <f t="shared" si="41"/>
        <v>0.82916666666666561</v>
      </c>
      <c r="AV7" s="123">
        <f t="shared" ref="AV7" si="42">AU7+22/1440</f>
        <v>0.84444444444444333</v>
      </c>
      <c r="AW7" s="123"/>
      <c r="AX7" s="123"/>
      <c r="AY7" s="123"/>
      <c r="AZ7" s="123"/>
      <c r="BA7" s="123"/>
      <c r="BB7" s="123"/>
      <c r="BC7" s="123"/>
      <c r="BD7" s="123"/>
      <c r="BE7" s="66">
        <v>18</v>
      </c>
      <c r="BF7" s="73">
        <f>(P7-G7)+(AH7-R7)+(AV7-AJ7)</f>
        <v>0.51527777777777684</v>
      </c>
      <c r="BG7" s="74">
        <f>HOUR(BF7)+MINUTE(BF7)/60</f>
        <v>12.366666666666667</v>
      </c>
      <c r="BH7" s="29">
        <f t="shared" ref="BH7:BH24" si="43">BG7+0.38</f>
        <v>12.746666666666668</v>
      </c>
    </row>
    <row r="8" spans="1:60" s="23" customFormat="1" ht="16.5" thickBot="1">
      <c r="A8" s="260">
        <v>3</v>
      </c>
      <c r="B8" s="25">
        <v>4</v>
      </c>
      <c r="C8" s="9"/>
      <c r="D8" s="9"/>
      <c r="E8" s="9"/>
      <c r="F8" s="9"/>
      <c r="G8" s="9">
        <f t="shared" ref="G8:G25" si="44">G7+4/1440</f>
        <v>0.27638888888888885</v>
      </c>
      <c r="H8" s="9">
        <f t="shared" ref="H8:I8" si="45">G8+22/1440</f>
        <v>0.29166666666666663</v>
      </c>
      <c r="I8" s="9">
        <f t="shared" si="45"/>
        <v>0.30694444444444441</v>
      </c>
      <c r="J8" s="9">
        <f t="shared" ref="J8:K8" si="46">I8+18/1440</f>
        <v>0.31944444444444442</v>
      </c>
      <c r="K8" s="9">
        <f t="shared" si="46"/>
        <v>0.33194444444444443</v>
      </c>
      <c r="L8" s="9">
        <f t="shared" ref="L8:M8" si="47">K8+22/1440</f>
        <v>0.34722222222222221</v>
      </c>
      <c r="M8" s="9">
        <f t="shared" si="47"/>
        <v>0.36249999999999999</v>
      </c>
      <c r="N8" s="9">
        <f t="shared" ref="N8:O8" si="48">M8+18/1440</f>
        <v>0.375</v>
      </c>
      <c r="O8" s="9">
        <f t="shared" si="48"/>
        <v>0.38750000000000001</v>
      </c>
      <c r="P8" s="9">
        <f t="shared" ref="P8:Q8" si="49">O8+22/1440</f>
        <v>0.40277777777777779</v>
      </c>
      <c r="Q8" s="9">
        <f t="shared" si="49"/>
        <v>0.41805555555555557</v>
      </c>
      <c r="R8" s="20">
        <f t="shared" ref="R8:S8" si="50">Q8+18/1440</f>
        <v>0.43055555555555558</v>
      </c>
      <c r="S8" s="20">
        <f t="shared" si="50"/>
        <v>0.44305555555555559</v>
      </c>
      <c r="T8" s="20">
        <f t="shared" ref="T8:U8" si="51">S8+22/1440</f>
        <v>0.45833333333333337</v>
      </c>
      <c r="U8" s="9">
        <f t="shared" si="51"/>
        <v>0.47361111111111115</v>
      </c>
      <c r="V8" s="9">
        <f t="shared" ref="V8:W8" si="52">U8+18/1440</f>
        <v>0.48611111111111116</v>
      </c>
      <c r="W8" s="9">
        <f t="shared" si="52"/>
        <v>0.49861111111111117</v>
      </c>
      <c r="X8" s="9">
        <f t="shared" ref="X8:Y8" si="53">W8+22/1440</f>
        <v>0.51388888888888895</v>
      </c>
      <c r="Y8" s="9">
        <f t="shared" si="53"/>
        <v>0.52916666666666667</v>
      </c>
      <c r="Z8" s="9">
        <f t="shared" ref="Z8:AA8" si="54">Y8+18/1440</f>
        <v>0.54166666666666663</v>
      </c>
      <c r="AA8" s="9">
        <f t="shared" si="54"/>
        <v>0.55416666666666659</v>
      </c>
      <c r="AB8" s="89">
        <f t="shared" ref="AB8:AC8" si="55">AA8+22/1440</f>
        <v>0.56944444444444431</v>
      </c>
      <c r="AC8" s="106">
        <f t="shared" si="55"/>
        <v>0.58472222222222203</v>
      </c>
      <c r="AD8" s="142">
        <f t="shared" ref="AD8:AE8" si="56">AC8+18/1440</f>
        <v>0.59722222222222199</v>
      </c>
      <c r="AE8" s="105">
        <f t="shared" si="56"/>
        <v>0.60972222222222194</v>
      </c>
      <c r="AF8" s="9">
        <f t="shared" ref="AF8:AG8" si="57">AE8+22/1440</f>
        <v>0.62499999999999967</v>
      </c>
      <c r="AG8" s="9">
        <f t="shared" si="57"/>
        <v>0.64027777777777739</v>
      </c>
      <c r="AH8" s="9">
        <f t="shared" ref="AH8:AI8" si="58">AG8+18/1440</f>
        <v>0.65277777777777735</v>
      </c>
      <c r="AI8" s="9">
        <f t="shared" si="58"/>
        <v>0.6652777777777773</v>
      </c>
      <c r="AJ8" s="9">
        <f t="shared" ref="AJ8:AK8" si="59">AI8+22/1440</f>
        <v>0.68055555555555503</v>
      </c>
      <c r="AK8" s="9">
        <f t="shared" si="59"/>
        <v>0.69583333333333275</v>
      </c>
      <c r="AL8" s="9">
        <f t="shared" ref="AL8:AM8" si="60">AK8+18/1440</f>
        <v>0.7083333333333327</v>
      </c>
      <c r="AM8" s="9">
        <f t="shared" si="60"/>
        <v>0.72083333333333266</v>
      </c>
      <c r="AN8" s="10">
        <f t="shared" ref="AN8:AO8" si="61">AM8+22/1440</f>
        <v>0.73611111111111038</v>
      </c>
      <c r="AO8" s="10">
        <f t="shared" si="61"/>
        <v>0.75138888888888811</v>
      </c>
      <c r="AP8" s="20">
        <f t="shared" ref="AP8:AQ8" si="62">AO8+18/1440</f>
        <v>0.76388888888888806</v>
      </c>
      <c r="AQ8" s="20">
        <f t="shared" si="62"/>
        <v>0.77638888888888802</v>
      </c>
      <c r="AR8" s="20">
        <f t="shared" ref="AR8:AS8" si="63">AQ8+22/1440</f>
        <v>0.79166666666666574</v>
      </c>
      <c r="AS8" s="9">
        <f t="shared" si="63"/>
        <v>0.80694444444444346</v>
      </c>
      <c r="AT8" s="10">
        <f t="shared" ref="AT8:AU8" si="64">AS8+18/1440</f>
        <v>0.81944444444444342</v>
      </c>
      <c r="AU8" s="10">
        <f t="shared" si="64"/>
        <v>0.83194444444444338</v>
      </c>
      <c r="AV8" s="123">
        <f t="shared" ref="AV8:AW9" si="65">AU8+22/1440</f>
        <v>0.8472222222222211</v>
      </c>
      <c r="AW8" s="123">
        <f t="shared" si="65"/>
        <v>0.86249999999999882</v>
      </c>
      <c r="AX8" s="123">
        <f t="shared" ref="AX8:AY10" si="66">AW8+18/1440</f>
        <v>0.87499999999999878</v>
      </c>
      <c r="AY8" s="123">
        <f t="shared" si="66"/>
        <v>0.88749999999999873</v>
      </c>
      <c r="AZ8" s="123">
        <f t="shared" ref="AZ8:BA8" si="67">AY8+22/1440</f>
        <v>0.90277777777777646</v>
      </c>
      <c r="BA8" s="123">
        <f t="shared" si="67"/>
        <v>0.91805555555555418</v>
      </c>
      <c r="BB8" s="123">
        <f t="shared" ref="BB8" si="68">BA8+18/1440</f>
        <v>0.93055555555555414</v>
      </c>
      <c r="BC8" s="123">
        <f t="shared" ref="BC8" si="69">BB8+18/1440</f>
        <v>0.94305555555555409</v>
      </c>
      <c r="BD8" s="123">
        <f t="shared" ref="BD8" si="70">BC8+22/1440</f>
        <v>0.95833333333333182</v>
      </c>
      <c r="BE8" s="66">
        <v>22</v>
      </c>
      <c r="BF8" s="73">
        <f>(R8-G8)+(AP8-T8)+(BD8-AR8)</f>
        <v>0.62638888888888755</v>
      </c>
      <c r="BG8" s="74">
        <f t="shared" ref="BG8:BG24" si="71">HOUR(BF8)+MINUTE(BF8)/60</f>
        <v>15.033333333333333</v>
      </c>
      <c r="BH8" s="29">
        <f t="shared" si="43"/>
        <v>15.413333333333334</v>
      </c>
    </row>
    <row r="9" spans="1:60" s="23" customFormat="1" ht="16.5" thickBot="1">
      <c r="A9" s="260">
        <v>4</v>
      </c>
      <c r="B9" s="25">
        <v>4</v>
      </c>
      <c r="C9" s="9"/>
      <c r="D9" s="9"/>
      <c r="E9" s="9"/>
      <c r="F9" s="9"/>
      <c r="G9" s="9">
        <f t="shared" si="44"/>
        <v>0.27916666666666662</v>
      </c>
      <c r="H9" s="9">
        <f t="shared" ref="H9:I9" si="72">G9+22/1440</f>
        <v>0.2944444444444444</v>
      </c>
      <c r="I9" s="9">
        <f t="shared" si="72"/>
        <v>0.30972222222222218</v>
      </c>
      <c r="J9" s="9">
        <f t="shared" ref="J9:K9" si="73">I9+18/1440</f>
        <v>0.32222222222222219</v>
      </c>
      <c r="K9" s="9">
        <f t="shared" si="73"/>
        <v>0.3347222222222222</v>
      </c>
      <c r="L9" s="9">
        <f t="shared" ref="L9:M9" si="74">K9+22/1440</f>
        <v>0.35</v>
      </c>
      <c r="M9" s="9">
        <f t="shared" si="74"/>
        <v>0.36527777777777776</v>
      </c>
      <c r="N9" s="9">
        <f t="shared" ref="N9:O9" si="75">M9+18/1440</f>
        <v>0.37777777777777777</v>
      </c>
      <c r="O9" s="9">
        <f t="shared" si="75"/>
        <v>0.39027777777777778</v>
      </c>
      <c r="P9" s="20">
        <f t="shared" ref="P9:Q9" si="76">O9+22/1440</f>
        <v>0.40555555555555556</v>
      </c>
      <c r="Q9" s="20">
        <f t="shared" si="76"/>
        <v>0.42083333333333334</v>
      </c>
      <c r="R9" s="148">
        <f t="shared" ref="R9:S9" si="77">Q9+18/1440</f>
        <v>0.43333333333333335</v>
      </c>
      <c r="S9" s="9">
        <f t="shared" si="77"/>
        <v>0.44583333333333336</v>
      </c>
      <c r="T9" s="9">
        <f t="shared" ref="T9:U9" si="78">S9+22/1440</f>
        <v>0.46111111111111114</v>
      </c>
      <c r="U9" s="9">
        <f t="shared" si="78"/>
        <v>0.47638888888888892</v>
      </c>
      <c r="V9" s="9">
        <f t="shared" ref="V9:W9" si="79">U9+18/1440</f>
        <v>0.48888888888888893</v>
      </c>
      <c r="W9" s="9">
        <f t="shared" si="79"/>
        <v>0.50138888888888888</v>
      </c>
      <c r="X9" s="9">
        <f t="shared" ref="X9:Y9" si="80">W9+22/1440</f>
        <v>0.51666666666666661</v>
      </c>
      <c r="Y9" s="9">
        <f t="shared" si="80"/>
        <v>0.53194444444444433</v>
      </c>
      <c r="Z9" s="9">
        <f t="shared" ref="Z9:AA9" si="81">Y9+18/1440</f>
        <v>0.54444444444444429</v>
      </c>
      <c r="AA9" s="106">
        <f t="shared" si="81"/>
        <v>0.55694444444444424</v>
      </c>
      <c r="AB9" s="142">
        <f t="shared" ref="AB9:AC9" si="82">AA9+22/1440</f>
        <v>0.57222222222222197</v>
      </c>
      <c r="AC9" s="105">
        <f t="shared" si="82"/>
        <v>0.58749999999999969</v>
      </c>
      <c r="AD9" s="143">
        <f t="shared" ref="AD9:AE9" si="83">AC9+18/1440</f>
        <v>0.59999999999999964</v>
      </c>
      <c r="AE9" s="9">
        <f t="shared" si="83"/>
        <v>0.6124999999999996</v>
      </c>
      <c r="AF9" s="9">
        <f t="shared" ref="AF9:AG9" si="84">AE9+22/1440</f>
        <v>0.62777777777777732</v>
      </c>
      <c r="AG9" s="9">
        <f t="shared" si="84"/>
        <v>0.64305555555555505</v>
      </c>
      <c r="AH9" s="20">
        <f t="shared" ref="AH9:AI9" si="85">AG9+18/1440</f>
        <v>0.655555555555555</v>
      </c>
      <c r="AI9" s="20">
        <f t="shared" si="85"/>
        <v>0.66805555555555496</v>
      </c>
      <c r="AJ9" s="20">
        <f t="shared" ref="AJ9:AK9" si="86">AI9+22/1440</f>
        <v>0.68333333333333268</v>
      </c>
      <c r="AK9" s="9">
        <f t="shared" si="86"/>
        <v>0.69861111111111041</v>
      </c>
      <c r="AL9" s="9">
        <f t="shared" ref="AL9:AM9" si="87">AK9+18/1440</f>
        <v>0.71111111111111036</v>
      </c>
      <c r="AM9" s="9">
        <f t="shared" si="87"/>
        <v>0.72361111111111032</v>
      </c>
      <c r="AN9" s="9">
        <f t="shared" ref="AN9:AO9" si="88">AM9+22/1440</f>
        <v>0.73888888888888804</v>
      </c>
      <c r="AO9" s="9">
        <f t="shared" si="88"/>
        <v>0.75416666666666576</v>
      </c>
      <c r="AP9" s="9">
        <f t="shared" ref="AP9:AQ9" si="89">AO9+18/1440</f>
        <v>0.76666666666666572</v>
      </c>
      <c r="AQ9" s="9">
        <f t="shared" si="89"/>
        <v>0.77916666666666567</v>
      </c>
      <c r="AR9" s="9">
        <f t="shared" ref="AR9:AS9" si="90">AQ9+22/1440</f>
        <v>0.7944444444444434</v>
      </c>
      <c r="AS9" s="9">
        <f t="shared" si="90"/>
        <v>0.80972222222222112</v>
      </c>
      <c r="AT9" s="10">
        <f t="shared" ref="AT9:AU9" si="91">AS9+18/1440</f>
        <v>0.82222222222222108</v>
      </c>
      <c r="AU9" s="10">
        <f t="shared" si="91"/>
        <v>0.83472222222222103</v>
      </c>
      <c r="AV9" s="123">
        <f t="shared" si="65"/>
        <v>0.84999999999999876</v>
      </c>
      <c r="AW9" s="123"/>
      <c r="AX9" s="123"/>
      <c r="AY9" s="123"/>
      <c r="AZ9" s="123"/>
      <c r="BA9" s="123"/>
      <c r="BB9" s="123"/>
      <c r="BC9" s="123"/>
      <c r="BD9" s="123"/>
      <c r="BE9" s="66">
        <v>18</v>
      </c>
      <c r="BF9" s="73">
        <f>(P9-G9)+(AH9-R9)+(AV9-AJ9)</f>
        <v>0.51527777777777661</v>
      </c>
      <c r="BG9" s="74">
        <f t="shared" si="71"/>
        <v>12.366666666666667</v>
      </c>
      <c r="BH9" s="29">
        <f t="shared" si="43"/>
        <v>12.746666666666668</v>
      </c>
    </row>
    <row r="10" spans="1:60" s="23" customFormat="1" ht="16.5" thickBot="1">
      <c r="A10" s="260">
        <v>5</v>
      </c>
      <c r="B10" s="25">
        <v>4</v>
      </c>
      <c r="C10" s="9"/>
      <c r="D10" s="9"/>
      <c r="E10" s="9"/>
      <c r="F10" s="9"/>
      <c r="G10" s="9">
        <f t="shared" si="44"/>
        <v>0.28194444444444439</v>
      </c>
      <c r="H10" s="9">
        <f t="shared" ref="H10:I10" si="92">G10+22/1440</f>
        <v>0.29722222222222217</v>
      </c>
      <c r="I10" s="9">
        <f t="shared" si="92"/>
        <v>0.31249999999999994</v>
      </c>
      <c r="J10" s="9">
        <f t="shared" ref="J10:K10" si="93">I10+18/1440</f>
        <v>0.32499999999999996</v>
      </c>
      <c r="K10" s="9">
        <f t="shared" si="93"/>
        <v>0.33749999999999997</v>
      </c>
      <c r="L10" s="9">
        <f t="shared" ref="L10:M10" si="94">K10+22/1440</f>
        <v>0.35277777777777775</v>
      </c>
      <c r="M10" s="9">
        <f t="shared" si="94"/>
        <v>0.36805555555555552</v>
      </c>
      <c r="N10" s="9">
        <f t="shared" ref="N10:O10" si="95">M10+18/1440</f>
        <v>0.38055555555555554</v>
      </c>
      <c r="O10" s="9">
        <f t="shared" si="95"/>
        <v>0.39305555555555555</v>
      </c>
      <c r="P10" s="9">
        <f t="shared" ref="P10:Q10" si="96">O10+22/1440</f>
        <v>0.40833333333333333</v>
      </c>
      <c r="Q10" s="9">
        <f t="shared" si="96"/>
        <v>0.4236111111111111</v>
      </c>
      <c r="R10" s="9">
        <f t="shared" ref="R10:S10" si="97">Q10+18/1440</f>
        <v>0.43611111111111112</v>
      </c>
      <c r="S10" s="9">
        <f t="shared" si="97"/>
        <v>0.44861111111111113</v>
      </c>
      <c r="T10" s="20">
        <f t="shared" ref="T10:U10" si="98">S10+22/1440</f>
        <v>0.46388888888888891</v>
      </c>
      <c r="U10" s="20">
        <f t="shared" si="98"/>
        <v>0.47916666666666669</v>
      </c>
      <c r="V10" s="20">
        <f t="shared" ref="V10:W10" si="99">U10+18/1440</f>
        <v>0.4916666666666667</v>
      </c>
      <c r="W10" s="9">
        <f t="shared" si="99"/>
        <v>0.50416666666666665</v>
      </c>
      <c r="X10" s="9">
        <f t="shared" ref="X10:Y10" si="100">W10+22/1440</f>
        <v>0.51944444444444438</v>
      </c>
      <c r="Y10" s="9">
        <f t="shared" si="100"/>
        <v>0.5347222222222221</v>
      </c>
      <c r="Z10" s="9">
        <f t="shared" ref="Z10:AA10" si="101">Y10+18/1440</f>
        <v>0.54722222222222205</v>
      </c>
      <c r="AA10" s="9">
        <f t="shared" si="101"/>
        <v>0.55972222222222201</v>
      </c>
      <c r="AB10" s="28">
        <f t="shared" ref="AB10:AC10" si="102">AA10+22/1440</f>
        <v>0.57499999999999973</v>
      </c>
      <c r="AC10" s="106">
        <f t="shared" si="102"/>
        <v>0.59027777777777746</v>
      </c>
      <c r="AD10" s="142">
        <f t="shared" ref="AD10:AE10" si="103">AC10+18/1440</f>
        <v>0.60277777777777741</v>
      </c>
      <c r="AE10" s="105">
        <f t="shared" si="103"/>
        <v>0.61527777777777737</v>
      </c>
      <c r="AF10" s="9">
        <f t="shared" ref="AF10:AG10" si="104">AE10+22/1440</f>
        <v>0.63055555555555509</v>
      </c>
      <c r="AG10" s="9">
        <f t="shared" si="104"/>
        <v>0.64583333333333282</v>
      </c>
      <c r="AH10" s="9">
        <f t="shared" ref="AH10:AI10" si="105">AG10+18/1440</f>
        <v>0.65833333333333277</v>
      </c>
      <c r="AI10" s="9">
        <f t="shared" si="105"/>
        <v>0.67083333333333273</v>
      </c>
      <c r="AJ10" s="20">
        <f t="shared" ref="AJ10:AK10" si="106">AI10+22/1440</f>
        <v>0.68611111111111045</v>
      </c>
      <c r="AK10" s="20">
        <f t="shared" si="106"/>
        <v>0.70138888888888817</v>
      </c>
      <c r="AL10" s="20">
        <f t="shared" ref="AL10:AM10" si="107">AK10+18/1440</f>
        <v>0.71388888888888813</v>
      </c>
      <c r="AM10" s="9">
        <f t="shared" si="107"/>
        <v>0.72638888888888808</v>
      </c>
      <c r="AN10" s="9">
        <f t="shared" ref="AN10:AO10" si="108">AM10+22/1440</f>
        <v>0.74166666666666581</v>
      </c>
      <c r="AO10" s="9">
        <f t="shared" si="108"/>
        <v>0.75694444444444353</v>
      </c>
      <c r="AP10" s="9">
        <f t="shared" ref="AP10:AQ10" si="109">AO10+18/1440</f>
        <v>0.76944444444444349</v>
      </c>
      <c r="AQ10" s="9">
        <f t="shared" si="109"/>
        <v>0.78194444444444344</v>
      </c>
      <c r="AR10" s="9">
        <f t="shared" ref="AR10:AS10" si="110">AQ10+22/1440</f>
        <v>0.79722222222222117</v>
      </c>
      <c r="AS10" s="9">
        <f t="shared" si="110"/>
        <v>0.81249999999999889</v>
      </c>
      <c r="AT10" s="10">
        <f t="shared" ref="AT10:AU10" si="111">AS10+18/1440</f>
        <v>0.82499999999999885</v>
      </c>
      <c r="AU10" s="10">
        <f t="shared" si="111"/>
        <v>0.8374999999999988</v>
      </c>
      <c r="AV10" s="123">
        <f t="shared" ref="AV10:AW10" si="112">AU10+22/1440</f>
        <v>0.85277777777777652</v>
      </c>
      <c r="AW10" s="123">
        <f t="shared" si="112"/>
        <v>0.86805555555555425</v>
      </c>
      <c r="AX10" s="123">
        <f t="shared" si="66"/>
        <v>0.8805555555555542</v>
      </c>
      <c r="AY10" s="123"/>
      <c r="AZ10" s="123"/>
      <c r="BA10" s="123"/>
      <c r="BB10" s="123"/>
      <c r="BC10" s="123"/>
      <c r="BD10" s="123"/>
      <c r="BE10" s="66">
        <v>19</v>
      </c>
      <c r="BF10" s="73">
        <f>(T10-G10)+(AJ10-V10)+(AX10-AL10)</f>
        <v>0.54305555555555429</v>
      </c>
      <c r="BG10" s="74">
        <f t="shared" si="71"/>
        <v>13.033333333333333</v>
      </c>
      <c r="BH10" s="29">
        <f t="shared" si="43"/>
        <v>13.413333333333334</v>
      </c>
    </row>
    <row r="11" spans="1:60" s="23" customFormat="1" ht="16.5" thickBot="1">
      <c r="A11" s="260">
        <v>6</v>
      </c>
      <c r="B11" s="25">
        <v>4</v>
      </c>
      <c r="C11" s="9"/>
      <c r="D11" s="9"/>
      <c r="E11" s="9">
        <f>F11-18/1440</f>
        <v>0.25972222222222213</v>
      </c>
      <c r="F11" s="9">
        <f>G11-18/1440</f>
        <v>0.27222222222222214</v>
      </c>
      <c r="G11" s="9">
        <f t="shared" si="44"/>
        <v>0.28472222222222215</v>
      </c>
      <c r="H11" s="9">
        <f t="shared" ref="H11:I11" si="113">G11+22/1440</f>
        <v>0.29999999999999993</v>
      </c>
      <c r="I11" s="9">
        <f t="shared" si="113"/>
        <v>0.31527777777777771</v>
      </c>
      <c r="J11" s="9">
        <f t="shared" ref="J11:K11" si="114">I11+18/1440</f>
        <v>0.32777777777777772</v>
      </c>
      <c r="K11" s="9">
        <f t="shared" si="114"/>
        <v>0.34027777777777773</v>
      </c>
      <c r="L11" s="9">
        <f t="shared" ref="L11:M11" si="115">K11+22/1440</f>
        <v>0.35555555555555551</v>
      </c>
      <c r="M11" s="9">
        <f t="shared" si="115"/>
        <v>0.37083333333333329</v>
      </c>
      <c r="N11" s="20">
        <f t="shared" ref="N11:O11" si="116">M11+18/1440</f>
        <v>0.3833333333333333</v>
      </c>
      <c r="O11" s="20">
        <f t="shared" si="116"/>
        <v>0.39583333333333331</v>
      </c>
      <c r="P11" s="20">
        <f t="shared" ref="P11:Q11" si="117">O11+22/1440</f>
        <v>0.41111111111111109</v>
      </c>
      <c r="Q11" s="9">
        <f t="shared" si="117"/>
        <v>0.42638888888888887</v>
      </c>
      <c r="R11" s="9">
        <f t="shared" ref="R11:S11" si="118">Q11+18/1440</f>
        <v>0.43888888888888888</v>
      </c>
      <c r="S11" s="9">
        <f t="shared" si="118"/>
        <v>0.4513888888888889</v>
      </c>
      <c r="T11" s="9">
        <f t="shared" ref="T11:U11" si="119">S11+22/1440</f>
        <v>0.46666666666666667</v>
      </c>
      <c r="U11" s="9">
        <f t="shared" si="119"/>
        <v>0.48194444444444445</v>
      </c>
      <c r="V11" s="9">
        <f t="shared" ref="V11:W11" si="120">U11+18/1440</f>
        <v>0.49444444444444446</v>
      </c>
      <c r="W11" s="9">
        <f t="shared" si="120"/>
        <v>0.50694444444444442</v>
      </c>
      <c r="X11" s="9">
        <f t="shared" ref="X11:Y11" si="121">W11+22/1440</f>
        <v>0.52222222222222214</v>
      </c>
      <c r="Y11" s="9">
        <f t="shared" si="121"/>
        <v>0.53749999999999987</v>
      </c>
      <c r="Z11" s="9">
        <f t="shared" ref="Z11:AA11" si="122">Y11+18/1440</f>
        <v>0.54999999999999982</v>
      </c>
      <c r="AA11" s="9">
        <f t="shared" si="122"/>
        <v>0.56249999999999978</v>
      </c>
      <c r="AB11" s="89">
        <f t="shared" ref="AB11:AC11" si="123">AA11+22/1440</f>
        <v>0.5777777777777775</v>
      </c>
      <c r="AC11" s="106">
        <f t="shared" si="123"/>
        <v>0.59305555555555522</v>
      </c>
      <c r="AD11" s="142">
        <f t="shared" ref="AD11:AE11" si="124">AC11+18/1440</f>
        <v>0.60555555555555518</v>
      </c>
      <c r="AE11" s="105">
        <f t="shared" si="124"/>
        <v>0.61805555555555514</v>
      </c>
      <c r="AF11" s="9">
        <f t="shared" ref="AF11:AG11" si="125">AE11+22/1440</f>
        <v>0.63333333333333286</v>
      </c>
      <c r="AG11" s="9">
        <f t="shared" si="125"/>
        <v>0.64861111111111058</v>
      </c>
      <c r="AH11" s="9">
        <f t="shared" ref="AH11:AI11" si="126">AG11+18/1440</f>
        <v>0.66111111111111054</v>
      </c>
      <c r="AI11" s="9">
        <f t="shared" si="126"/>
        <v>0.67361111111111049</v>
      </c>
      <c r="AJ11" s="9">
        <f t="shared" ref="AJ11:AK11" si="127">AI11+22/1440</f>
        <v>0.68888888888888822</v>
      </c>
      <c r="AK11" s="9">
        <f t="shared" si="127"/>
        <v>0.70416666666666594</v>
      </c>
      <c r="AL11" s="9">
        <f t="shared" ref="AL11:AM11" si="128">AK11+18/1440</f>
        <v>0.7166666666666659</v>
      </c>
      <c r="AM11" s="9">
        <f t="shared" si="128"/>
        <v>0.72916666666666585</v>
      </c>
      <c r="AN11" s="9">
        <f t="shared" ref="AN11:AO11" si="129">AM11+22/1440</f>
        <v>0.74444444444444358</v>
      </c>
      <c r="AO11" s="9">
        <f t="shared" si="129"/>
        <v>0.7597222222222213</v>
      </c>
      <c r="AP11" s="20">
        <f t="shared" ref="AP11:AQ11" si="130">AO11+18/1440</f>
        <v>0.77222222222222126</v>
      </c>
      <c r="AQ11" s="20">
        <f t="shared" si="130"/>
        <v>0.78472222222222121</v>
      </c>
      <c r="AR11" s="20">
        <f t="shared" ref="AR11:AS11" si="131">AQ11+22/1440</f>
        <v>0.79999999999999893</v>
      </c>
      <c r="AS11" s="9">
        <f t="shared" si="131"/>
        <v>0.81527777777777666</v>
      </c>
      <c r="AT11" s="10">
        <f t="shared" ref="AT11:AU11" si="132">AS11+18/1440</f>
        <v>0.82777777777777661</v>
      </c>
      <c r="AU11" s="10">
        <f t="shared" si="132"/>
        <v>0.84027777777777657</v>
      </c>
      <c r="AV11" s="123">
        <f t="shared" ref="AV11:AW11" si="133">AU11+22/1440</f>
        <v>0.85555555555555429</v>
      </c>
      <c r="AW11" s="123">
        <f t="shared" si="133"/>
        <v>0.87083333333333202</v>
      </c>
      <c r="AX11" s="123">
        <f t="shared" ref="AX11:AY11" si="134">AW11+18/1440</f>
        <v>0.88333333333333197</v>
      </c>
      <c r="AY11" s="123">
        <f t="shared" si="134"/>
        <v>0.89583333333333193</v>
      </c>
      <c r="AZ11" s="123">
        <f t="shared" ref="AZ11:BA11" si="135">AY11+22/1440</f>
        <v>0.91111111111110965</v>
      </c>
      <c r="BA11" s="123">
        <f t="shared" si="135"/>
        <v>0.92638888888888737</v>
      </c>
      <c r="BB11" s="123">
        <f t="shared" ref="BB11" si="136">BA11+18/1440</f>
        <v>0.93888888888888733</v>
      </c>
      <c r="BC11" s="123"/>
      <c r="BD11" s="123"/>
      <c r="BE11" s="66">
        <v>22</v>
      </c>
      <c r="BF11" s="73">
        <f>(N11-E11)+(AP11-P11)+(BB11-AR11)</f>
        <v>0.62361111111110978</v>
      </c>
      <c r="BG11" s="74">
        <f t="shared" si="71"/>
        <v>14.966666666666667</v>
      </c>
      <c r="BH11" s="29">
        <f t="shared" si="43"/>
        <v>15.346666666666668</v>
      </c>
    </row>
    <row r="12" spans="1:60" s="23" customFormat="1" ht="16.5" thickBot="1">
      <c r="A12" s="260">
        <v>7</v>
      </c>
      <c r="B12" s="25">
        <v>4</v>
      </c>
      <c r="C12" s="9"/>
      <c r="D12" s="9"/>
      <c r="E12" s="9"/>
      <c r="F12" s="9"/>
      <c r="G12" s="9">
        <f t="shared" si="44"/>
        <v>0.28749999999999992</v>
      </c>
      <c r="H12" s="9">
        <f t="shared" ref="H12:I12" si="137">G12+22/1440</f>
        <v>0.3027777777777777</v>
      </c>
      <c r="I12" s="9">
        <f t="shared" si="137"/>
        <v>0.31805555555555548</v>
      </c>
      <c r="J12" s="9">
        <f t="shared" ref="J12:K12" si="138">I12+18/1440</f>
        <v>0.33055555555555549</v>
      </c>
      <c r="K12" s="9">
        <f t="shared" si="138"/>
        <v>0.3430555555555555</v>
      </c>
      <c r="L12" s="9">
        <f t="shared" ref="L12:M12" si="139">K12+22/1440</f>
        <v>0.35833333333333328</v>
      </c>
      <c r="M12" s="9">
        <f t="shared" si="139"/>
        <v>0.37361111111111106</v>
      </c>
      <c r="N12" s="9">
        <f t="shared" ref="N12:O12" si="140">M12+18/1440</f>
        <v>0.38611111111111107</v>
      </c>
      <c r="O12" s="9">
        <f t="shared" si="140"/>
        <v>0.39861111111111108</v>
      </c>
      <c r="P12" s="20">
        <f t="shared" ref="P12:Q12" si="141">O12+22/1440</f>
        <v>0.41388888888888886</v>
      </c>
      <c r="Q12" s="20">
        <f t="shared" si="141"/>
        <v>0.42916666666666664</v>
      </c>
      <c r="R12" s="20">
        <f t="shared" ref="R12:S12" si="142">Q12+18/1440</f>
        <v>0.44166666666666665</v>
      </c>
      <c r="S12" s="9">
        <f t="shared" si="142"/>
        <v>0.45416666666666666</v>
      </c>
      <c r="T12" s="9">
        <f t="shared" ref="T12:U12" si="143">S12+22/1440</f>
        <v>0.46944444444444444</v>
      </c>
      <c r="U12" s="9">
        <f t="shared" si="143"/>
        <v>0.48472222222222222</v>
      </c>
      <c r="V12" s="9">
        <f t="shared" ref="V12:W12" si="144">U12+18/1440</f>
        <v>0.49722222222222223</v>
      </c>
      <c r="W12" s="9">
        <f t="shared" si="144"/>
        <v>0.50972222222222219</v>
      </c>
      <c r="X12" s="9">
        <f t="shared" ref="X12:Y12" si="145">W12+22/1440</f>
        <v>0.52499999999999991</v>
      </c>
      <c r="Y12" s="9">
        <f t="shared" si="145"/>
        <v>0.54027777777777763</v>
      </c>
      <c r="Z12" s="9">
        <f t="shared" ref="Z12:AA12" si="146">Y12+18/1440</f>
        <v>0.55277777777777759</v>
      </c>
      <c r="AA12" s="106">
        <f t="shared" si="146"/>
        <v>0.56527777777777755</v>
      </c>
      <c r="AB12" s="142">
        <f t="shared" ref="AB12:AC12" si="147">AA12+22/1440</f>
        <v>0.58055555555555527</v>
      </c>
      <c r="AC12" s="105">
        <f t="shared" si="147"/>
        <v>0.59583333333333299</v>
      </c>
      <c r="AD12" s="28">
        <f t="shared" ref="AD12:AE12" si="148">AC12+18/1440</f>
        <v>0.60833333333333295</v>
      </c>
      <c r="AE12" s="9">
        <f t="shared" si="148"/>
        <v>0.6208333333333329</v>
      </c>
      <c r="AF12" s="9">
        <f t="shared" ref="AF12:AG12" si="149">AE12+22/1440</f>
        <v>0.63611111111111063</v>
      </c>
      <c r="AG12" s="9">
        <f t="shared" si="149"/>
        <v>0.65138888888888835</v>
      </c>
      <c r="AH12" s="20">
        <f t="shared" ref="AH12:AI12" si="150">AG12+18/1440</f>
        <v>0.66388888888888831</v>
      </c>
      <c r="AI12" s="20">
        <f t="shared" si="150"/>
        <v>0.67638888888888826</v>
      </c>
      <c r="AJ12" s="20">
        <f t="shared" ref="AJ12:AK12" si="151">AI12+22/1440</f>
        <v>0.69166666666666599</v>
      </c>
      <c r="AK12" s="9">
        <f t="shared" si="151"/>
        <v>0.70694444444444371</v>
      </c>
      <c r="AL12" s="9">
        <f t="shared" ref="AL12:AM12" si="152">AK12+18/1440</f>
        <v>0.71944444444444366</v>
      </c>
      <c r="AM12" s="9">
        <f t="shared" si="152"/>
        <v>0.73194444444444362</v>
      </c>
      <c r="AN12" s="9">
        <f t="shared" ref="AN12:AO12" si="153">AM12+22/1440</f>
        <v>0.74722222222222134</v>
      </c>
      <c r="AO12" s="9">
        <f t="shared" si="153"/>
        <v>0.76249999999999907</v>
      </c>
      <c r="AP12" s="9">
        <f t="shared" ref="AP12:AQ12" si="154">AO12+18/1440</f>
        <v>0.77499999999999902</v>
      </c>
      <c r="AQ12" s="9">
        <f t="shared" si="154"/>
        <v>0.78749999999999898</v>
      </c>
      <c r="AR12" s="9">
        <f t="shared" ref="AR12:AS12" si="155">AQ12+22/1440</f>
        <v>0.8027777777777767</v>
      </c>
      <c r="AS12" s="9">
        <f t="shared" si="155"/>
        <v>0.81805555555555443</v>
      </c>
      <c r="AT12" s="10">
        <f t="shared" ref="AT12:AU12" si="156">AS12+18/1440</f>
        <v>0.83055555555555438</v>
      </c>
      <c r="AU12" s="10">
        <f t="shared" si="156"/>
        <v>0.84305555555555434</v>
      </c>
      <c r="AV12" s="123">
        <f t="shared" ref="AV12" si="157">AU12+22/1440</f>
        <v>0.85833333333333206</v>
      </c>
      <c r="AW12" s="123"/>
      <c r="AX12" s="123"/>
      <c r="AY12" s="123"/>
      <c r="AZ12" s="123"/>
      <c r="BA12" s="123"/>
      <c r="BB12" s="123"/>
      <c r="BC12" s="123"/>
      <c r="BD12" s="123"/>
      <c r="BE12" s="66">
        <v>18</v>
      </c>
      <c r="BF12" s="73">
        <f>(P12-G12)+(AH12-R12)+(AV12-AJ12)</f>
        <v>0.51527777777777661</v>
      </c>
      <c r="BG12" s="74">
        <f t="shared" si="71"/>
        <v>12.366666666666667</v>
      </c>
      <c r="BH12" s="29">
        <f t="shared" si="43"/>
        <v>12.746666666666668</v>
      </c>
    </row>
    <row r="13" spans="1:60" s="23" customFormat="1" ht="16.5" thickBot="1">
      <c r="A13" s="260">
        <v>8</v>
      </c>
      <c r="B13" s="25">
        <v>4</v>
      </c>
      <c r="C13" s="9"/>
      <c r="D13" s="9"/>
      <c r="E13" s="9"/>
      <c r="F13" s="9"/>
      <c r="G13" s="9">
        <f t="shared" si="44"/>
        <v>0.29027777777777769</v>
      </c>
      <c r="H13" s="9">
        <f t="shared" ref="H13:I13" si="158">G13+22/1440</f>
        <v>0.30555555555555547</v>
      </c>
      <c r="I13" s="9">
        <f t="shared" si="158"/>
        <v>0.32083333333333325</v>
      </c>
      <c r="J13" s="9">
        <f t="shared" ref="J13:K13" si="159">I13+18/1440</f>
        <v>0.33333333333333326</v>
      </c>
      <c r="K13" s="9">
        <f t="shared" si="159"/>
        <v>0.34583333333333327</v>
      </c>
      <c r="L13" s="9">
        <f t="shared" ref="L13:M13" si="160">K13+22/1440</f>
        <v>0.36111111111111105</v>
      </c>
      <c r="M13" s="9">
        <f t="shared" si="160"/>
        <v>0.37638888888888883</v>
      </c>
      <c r="N13" s="9">
        <f t="shared" ref="N13:O13" si="161">M13+18/1440</f>
        <v>0.38888888888888884</v>
      </c>
      <c r="O13" s="9">
        <f t="shared" si="161"/>
        <v>0.40138888888888885</v>
      </c>
      <c r="P13" s="9">
        <f t="shared" ref="P13:Q13" si="162">O13+22/1440</f>
        <v>0.41666666666666663</v>
      </c>
      <c r="Q13" s="9">
        <f t="shared" si="162"/>
        <v>0.43194444444444441</v>
      </c>
      <c r="R13" s="20">
        <f t="shared" ref="R13:S13" si="163">Q13+18/1440</f>
        <v>0.44444444444444442</v>
      </c>
      <c r="S13" s="20">
        <f t="shared" si="163"/>
        <v>0.45694444444444443</v>
      </c>
      <c r="T13" s="20">
        <f t="shared" ref="T13:U13" si="164">S13+22/1440</f>
        <v>0.47222222222222221</v>
      </c>
      <c r="U13" s="9">
        <f t="shared" si="164"/>
        <v>0.48749999999999999</v>
      </c>
      <c r="V13" s="9">
        <f t="shared" ref="V13:W13" si="165">U13+18/1440</f>
        <v>0.5</v>
      </c>
      <c r="W13" s="9">
        <f t="shared" si="165"/>
        <v>0.51249999999999996</v>
      </c>
      <c r="X13" s="9">
        <f t="shared" ref="X13:Y13" si="166">W13+22/1440</f>
        <v>0.52777777777777768</v>
      </c>
      <c r="Y13" s="9">
        <f t="shared" si="166"/>
        <v>0.5430555555555554</v>
      </c>
      <c r="Z13" s="9">
        <f t="shared" ref="Z13:AA13" si="167">Y13+18/1440</f>
        <v>0.55555555555555536</v>
      </c>
      <c r="AA13" s="106">
        <f t="shared" si="167"/>
        <v>0.56805555555555531</v>
      </c>
      <c r="AB13" s="142">
        <f t="shared" ref="AB13:AC13" si="168">AA13+22/1440</f>
        <v>0.58333333333333304</v>
      </c>
      <c r="AC13" s="105">
        <f t="shared" si="168"/>
        <v>0.59861111111111076</v>
      </c>
      <c r="AD13" s="89">
        <f t="shared" ref="AD13:AE13" si="169">AC13+18/1440</f>
        <v>0.61111111111111072</v>
      </c>
      <c r="AE13" s="9">
        <f t="shared" si="169"/>
        <v>0.62361111111111067</v>
      </c>
      <c r="AF13" s="9">
        <f t="shared" ref="AF13:AG13" si="170">AE13+22/1440</f>
        <v>0.6388888888888884</v>
      </c>
      <c r="AG13" s="9">
        <f t="shared" si="170"/>
        <v>0.65416666666666612</v>
      </c>
      <c r="AH13" s="9">
        <f t="shared" ref="AH13:AI13" si="171">AG13+18/1440</f>
        <v>0.66666666666666607</v>
      </c>
      <c r="AI13" s="9">
        <f t="shared" si="171"/>
        <v>0.67916666666666603</v>
      </c>
      <c r="AJ13" s="20">
        <f t="shared" ref="AJ13:AK13" si="172">AI13+22/1440</f>
        <v>0.69444444444444375</v>
      </c>
      <c r="AK13" s="20">
        <f t="shared" si="172"/>
        <v>0.70972222222222148</v>
      </c>
      <c r="AL13" s="20">
        <f t="shared" ref="AL13:AM13" si="173">AK13+18/1440</f>
        <v>0.72222222222222143</v>
      </c>
      <c r="AM13" s="9">
        <f t="shared" si="173"/>
        <v>0.73472222222222139</v>
      </c>
      <c r="AN13" s="9">
        <f t="shared" ref="AN13:AO13" si="174">AM13+22/1440</f>
        <v>0.74999999999999911</v>
      </c>
      <c r="AO13" s="9">
        <f t="shared" si="174"/>
        <v>0.76527777777777684</v>
      </c>
      <c r="AP13" s="9">
        <f t="shared" ref="AP13:AQ13" si="175">AO13+18/1440</f>
        <v>0.77777777777777679</v>
      </c>
      <c r="AQ13" s="9">
        <f t="shared" si="175"/>
        <v>0.79027777777777675</v>
      </c>
      <c r="AR13" s="9">
        <f t="shared" ref="AR13:AS13" si="176">AQ13+22/1440</f>
        <v>0.80555555555555447</v>
      </c>
      <c r="AS13" s="9">
        <f t="shared" si="176"/>
        <v>0.82083333333333219</v>
      </c>
      <c r="AT13" s="10">
        <f t="shared" ref="AT13:AU13" si="177">AS13+18/1440</f>
        <v>0.83333333333333215</v>
      </c>
      <c r="AU13" s="10">
        <f t="shared" si="177"/>
        <v>0.8458333333333321</v>
      </c>
      <c r="AV13" s="123">
        <f t="shared" ref="AV13" si="178">AU13+22/1440</f>
        <v>0.86111111111110983</v>
      </c>
      <c r="AW13" s="123"/>
      <c r="AX13" s="123"/>
      <c r="AY13" s="123"/>
      <c r="AZ13" s="123"/>
      <c r="BA13" s="123"/>
      <c r="BB13" s="123"/>
      <c r="BC13" s="123"/>
      <c r="BD13" s="123"/>
      <c r="BE13" s="66">
        <v>18</v>
      </c>
      <c r="BF13" s="73">
        <f>(R13-G13)+(AJ13-T13)+(AV13-AL13)</f>
        <v>0.51527777777777661</v>
      </c>
      <c r="BG13" s="74">
        <f t="shared" si="71"/>
        <v>12.366666666666667</v>
      </c>
      <c r="BH13" s="29">
        <f t="shared" si="43"/>
        <v>12.746666666666668</v>
      </c>
    </row>
    <row r="14" spans="1:60" s="23" customFormat="1" ht="16.5" thickBot="1">
      <c r="A14" s="116">
        <v>9</v>
      </c>
      <c r="B14" s="25">
        <v>4</v>
      </c>
      <c r="C14" s="21"/>
      <c r="D14" s="9"/>
      <c r="E14" s="9">
        <f>F14-18/1440</f>
        <v>0.26805555555555544</v>
      </c>
      <c r="F14" s="9">
        <f>G14-18/1440</f>
        <v>0.28055555555555545</v>
      </c>
      <c r="G14" s="9">
        <f t="shared" si="44"/>
        <v>0.29305555555555546</v>
      </c>
      <c r="H14" s="9">
        <f t="shared" ref="H14:I14" si="179">G14+22/1440</f>
        <v>0.30833333333333324</v>
      </c>
      <c r="I14" s="9">
        <f t="shared" si="179"/>
        <v>0.32361111111111102</v>
      </c>
      <c r="J14" s="9">
        <f t="shared" ref="J14:K14" si="180">I14+18/1440</f>
        <v>0.33611111111111103</v>
      </c>
      <c r="K14" s="9">
        <f t="shared" si="180"/>
        <v>0.34861111111111104</v>
      </c>
      <c r="L14" s="9">
        <f t="shared" ref="L14:M14" si="181">K14+22/1440</f>
        <v>0.36388888888888882</v>
      </c>
      <c r="M14" s="9">
        <f t="shared" si="181"/>
        <v>0.3791666666666666</v>
      </c>
      <c r="N14" s="20">
        <f t="shared" ref="N14:O14" si="182">M14+18/1440</f>
        <v>0.39166666666666661</v>
      </c>
      <c r="O14" s="20">
        <f t="shared" si="182"/>
        <v>0.40416666666666662</v>
      </c>
      <c r="P14" s="20">
        <f t="shared" ref="P14:Q14" si="183">O14+22/1440</f>
        <v>0.4194444444444444</v>
      </c>
      <c r="Q14" s="9">
        <f t="shared" si="183"/>
        <v>0.43472222222222218</v>
      </c>
      <c r="R14" s="9">
        <f t="shared" ref="R14:S14" si="184">Q14+18/1440</f>
        <v>0.44722222222222219</v>
      </c>
      <c r="S14" s="9">
        <f t="shared" si="184"/>
        <v>0.4597222222222222</v>
      </c>
      <c r="T14" s="9">
        <f t="shared" ref="T14:U14" si="185">S14+22/1440</f>
        <v>0.47499999999999998</v>
      </c>
      <c r="U14" s="9">
        <f t="shared" si="185"/>
        <v>0.49027777777777776</v>
      </c>
      <c r="V14" s="9">
        <f t="shared" ref="V14:W14" si="186">U14+18/1440</f>
        <v>0.50277777777777777</v>
      </c>
      <c r="W14" s="9">
        <f t="shared" si="186"/>
        <v>0.51527777777777772</v>
      </c>
      <c r="X14" s="9">
        <f t="shared" ref="X14:Y14" si="187">W14+22/1440</f>
        <v>0.53055555555555545</v>
      </c>
      <c r="Y14" s="9">
        <f t="shared" si="187"/>
        <v>0.54583333333333317</v>
      </c>
      <c r="Z14" s="9">
        <f t="shared" ref="Z14:AA14" si="188">Y14+18/1440</f>
        <v>0.55833333333333313</v>
      </c>
      <c r="AA14" s="9">
        <f t="shared" si="188"/>
        <v>0.57083333333333308</v>
      </c>
      <c r="AB14" s="143">
        <f t="shared" ref="AB14:AC14" si="189">AA14+22/1440</f>
        <v>0.58611111111111081</v>
      </c>
      <c r="AC14" s="106">
        <f t="shared" si="189"/>
        <v>0.60138888888888853</v>
      </c>
      <c r="AD14" s="142">
        <f t="shared" ref="AD14:AE14" si="190">AC14+18/1440</f>
        <v>0.61388888888888848</v>
      </c>
      <c r="AE14" s="105">
        <f t="shared" si="190"/>
        <v>0.62638888888888844</v>
      </c>
      <c r="AF14" s="9">
        <f t="shared" ref="AF14:AG14" si="191">AE14+22/1440</f>
        <v>0.64166666666666616</v>
      </c>
      <c r="AG14" s="9">
        <f t="shared" si="191"/>
        <v>0.65694444444444389</v>
      </c>
      <c r="AH14" s="9">
        <f t="shared" ref="AH14:AI14" si="192">AG14+18/1440</f>
        <v>0.66944444444444384</v>
      </c>
      <c r="AI14" s="9">
        <f t="shared" si="192"/>
        <v>0.6819444444444438</v>
      </c>
      <c r="AJ14" s="9">
        <f t="shared" ref="AJ14:AK14" si="193">AI14+22/1440</f>
        <v>0.69722222222222152</v>
      </c>
      <c r="AK14" s="9">
        <f t="shared" si="193"/>
        <v>0.71249999999999925</v>
      </c>
      <c r="AL14" s="9">
        <f t="shared" ref="AL14:AM14" si="194">AK14+18/1440</f>
        <v>0.7249999999999992</v>
      </c>
      <c r="AM14" s="9">
        <f t="shared" si="194"/>
        <v>0.73749999999999916</v>
      </c>
      <c r="AN14" s="20">
        <f t="shared" ref="AN14:AO14" si="195">AM14+22/1440</f>
        <v>0.75277777777777688</v>
      </c>
      <c r="AO14" s="20">
        <f t="shared" si="195"/>
        <v>0.7680555555555546</v>
      </c>
      <c r="AP14" s="20">
        <f t="shared" ref="AP14:AQ14" si="196">AO14+18/1440</f>
        <v>0.78055555555555456</v>
      </c>
      <c r="AQ14" s="9">
        <f t="shared" si="196"/>
        <v>0.79305555555555451</v>
      </c>
      <c r="AR14" s="9">
        <f t="shared" ref="AR14:AS14" si="197">AQ14+22/1440</f>
        <v>0.80833333333333224</v>
      </c>
      <c r="AS14" s="9">
        <f t="shared" si="197"/>
        <v>0.82361111111110996</v>
      </c>
      <c r="AT14" s="10">
        <f t="shared" ref="AT14:AU14" si="198">AS14+18/1440</f>
        <v>0.83611111111110992</v>
      </c>
      <c r="AU14" s="10">
        <f t="shared" si="198"/>
        <v>0.84861111111110987</v>
      </c>
      <c r="AV14" s="123">
        <f t="shared" ref="AV14:AW14" si="199">AU14+22/1440</f>
        <v>0.8638888888888876</v>
      </c>
      <c r="AW14" s="123">
        <f t="shared" si="199"/>
        <v>0.87916666666666532</v>
      </c>
      <c r="AX14" s="123">
        <f t="shared" ref="AX14:AY14" si="200">AW14+18/1440</f>
        <v>0.89166666666666528</v>
      </c>
      <c r="AY14" s="123">
        <f t="shared" si="200"/>
        <v>0.90416666666666523</v>
      </c>
      <c r="AZ14" s="123">
        <f t="shared" ref="AZ14" si="201">AY14+22/1440</f>
        <v>0.91944444444444295</v>
      </c>
      <c r="BA14" s="123">
        <f t="shared" ref="BA14" si="202">AZ14+22/1440</f>
        <v>0.93472222222222068</v>
      </c>
      <c r="BB14" s="123">
        <f t="shared" ref="BB14" si="203">BA14+18/1440</f>
        <v>0.94722222222222063</v>
      </c>
      <c r="BC14" s="123"/>
      <c r="BD14" s="123"/>
      <c r="BE14" s="90">
        <v>22</v>
      </c>
      <c r="BF14" s="91">
        <f>(N14-E14)+(AN14-P14)+(BB14-AP14)</f>
        <v>0.62361111111110978</v>
      </c>
      <c r="BG14" s="74">
        <f t="shared" si="71"/>
        <v>14.966666666666667</v>
      </c>
      <c r="BH14" s="29">
        <f t="shared" si="43"/>
        <v>15.346666666666668</v>
      </c>
    </row>
    <row r="15" spans="1:60" s="23" customFormat="1" ht="16.5" thickBot="1">
      <c r="A15" s="261">
        <v>10</v>
      </c>
      <c r="B15" s="25">
        <v>4</v>
      </c>
      <c r="C15" s="9"/>
      <c r="D15" s="9"/>
      <c r="E15" s="9"/>
      <c r="F15" s="9"/>
      <c r="G15" s="9">
        <f t="shared" si="44"/>
        <v>0.29583333333333323</v>
      </c>
      <c r="H15" s="9">
        <f t="shared" ref="H15:I15" si="204">G15+22/1440</f>
        <v>0.31111111111111101</v>
      </c>
      <c r="I15" s="9">
        <f t="shared" si="204"/>
        <v>0.32638888888888878</v>
      </c>
      <c r="J15" s="9">
        <f t="shared" ref="J15:K15" si="205">I15+18/1440</f>
        <v>0.3388888888888888</v>
      </c>
      <c r="K15" s="9">
        <f t="shared" si="205"/>
        <v>0.35138888888888881</v>
      </c>
      <c r="L15" s="9">
        <f t="shared" ref="L15:M15" si="206">K15+22/1440</f>
        <v>0.36666666666666659</v>
      </c>
      <c r="M15" s="9">
        <f t="shared" si="206"/>
        <v>0.38194444444444436</v>
      </c>
      <c r="N15" s="9">
        <f t="shared" ref="N15:O15" si="207">M15+18/1440</f>
        <v>0.39444444444444438</v>
      </c>
      <c r="O15" s="9">
        <f t="shared" si="207"/>
        <v>0.40694444444444439</v>
      </c>
      <c r="P15" s="9">
        <f t="shared" ref="P15:Q15" si="208">O15+22/1440</f>
        <v>0.42222222222222217</v>
      </c>
      <c r="Q15" s="9">
        <f t="shared" si="208"/>
        <v>0.43749999999999994</v>
      </c>
      <c r="R15" s="10">
        <f t="shared" ref="R15:S15" si="209">Q15+18/1440</f>
        <v>0.44999999999999996</v>
      </c>
      <c r="S15" s="10">
        <f t="shared" si="209"/>
        <v>0.46249999999999997</v>
      </c>
      <c r="T15" s="20">
        <f t="shared" ref="T15:U15" si="210">S15+22/1440</f>
        <v>0.47777777777777775</v>
      </c>
      <c r="U15" s="20">
        <f t="shared" si="210"/>
        <v>0.49305555555555552</v>
      </c>
      <c r="V15" s="20">
        <f t="shared" ref="V15:W15" si="211">U15+18/1440</f>
        <v>0.50555555555555554</v>
      </c>
      <c r="W15" s="9">
        <f t="shared" si="211"/>
        <v>0.51805555555555549</v>
      </c>
      <c r="X15" s="9">
        <f t="shared" ref="X15:Y15" si="212">W15+22/1440</f>
        <v>0.53333333333333321</v>
      </c>
      <c r="Y15" s="9">
        <f t="shared" si="212"/>
        <v>0.54861111111111094</v>
      </c>
      <c r="Z15" s="9">
        <f t="shared" ref="Z15:AA15" si="213">Y15+18/1440</f>
        <v>0.56111111111111089</v>
      </c>
      <c r="AA15" s="106">
        <f t="shared" si="213"/>
        <v>0.57361111111111085</v>
      </c>
      <c r="AB15" s="142">
        <f t="shared" ref="AB15:AC15" si="214">AA15+22/1440</f>
        <v>0.58888888888888857</v>
      </c>
      <c r="AC15" s="105">
        <f t="shared" si="214"/>
        <v>0.6041666666666663</v>
      </c>
      <c r="AD15" s="28">
        <f t="shared" ref="AD15:AE15" si="215">AC15+18/1440</f>
        <v>0.61666666666666625</v>
      </c>
      <c r="AE15" s="9">
        <f t="shared" si="215"/>
        <v>0.62916666666666621</v>
      </c>
      <c r="AF15" s="9">
        <f t="shared" ref="AF15:AG15" si="216">AE15+22/1440</f>
        <v>0.64444444444444393</v>
      </c>
      <c r="AG15" s="9">
        <f t="shared" si="216"/>
        <v>0.65972222222222165</v>
      </c>
      <c r="AH15" s="20">
        <f t="shared" ref="AH15:AI15" si="217">AG15+18/1440</f>
        <v>0.67222222222222161</v>
      </c>
      <c r="AI15" s="20">
        <f t="shared" si="217"/>
        <v>0.68472222222222157</v>
      </c>
      <c r="AJ15" s="20">
        <f t="shared" ref="AJ15:AK15" si="218">AI15+22/1440</f>
        <v>0.69999999999999929</v>
      </c>
      <c r="AK15" s="9">
        <f t="shared" si="218"/>
        <v>0.71527777777777701</v>
      </c>
      <c r="AL15" s="9">
        <f t="shared" ref="AL15:AM15" si="219">AK15+18/1440</f>
        <v>0.72777777777777697</v>
      </c>
      <c r="AM15" s="9">
        <f t="shared" si="219"/>
        <v>0.74027777777777692</v>
      </c>
      <c r="AN15" s="9">
        <f t="shared" ref="AN15:AO15" si="220">AM15+22/1440</f>
        <v>0.75555555555555465</v>
      </c>
      <c r="AO15" s="9">
        <f t="shared" si="220"/>
        <v>0.77083333333333237</v>
      </c>
      <c r="AP15" s="9">
        <f t="shared" ref="AP15:AQ15" si="221">AO15+18/1440</f>
        <v>0.78333333333333233</v>
      </c>
      <c r="AQ15" s="9">
        <f t="shared" si="221"/>
        <v>0.79583333333333228</v>
      </c>
      <c r="AR15" s="9">
        <f t="shared" ref="AR15:AS15" si="222">AQ15+22/1440</f>
        <v>0.81111111111111001</v>
      </c>
      <c r="AS15" s="9">
        <f t="shared" si="222"/>
        <v>0.82638888888888773</v>
      </c>
      <c r="AT15" s="10">
        <f t="shared" ref="AT15" si="223">AS15+18/1440</f>
        <v>0.83888888888888768</v>
      </c>
      <c r="AU15" s="10"/>
      <c r="AV15" s="123"/>
      <c r="AW15" s="123"/>
      <c r="AX15" s="123"/>
      <c r="AY15" s="123"/>
      <c r="AZ15" s="123"/>
      <c r="BA15" s="123"/>
      <c r="BB15" s="123"/>
      <c r="BC15" s="123"/>
      <c r="BD15" s="123"/>
      <c r="BE15" s="90">
        <v>17</v>
      </c>
      <c r="BF15" s="91">
        <f>(T15-G15)+(AH15-V15)+(AT15-AJ15)</f>
        <v>0.48749999999999899</v>
      </c>
      <c r="BG15" s="74">
        <f t="shared" si="71"/>
        <v>11.7</v>
      </c>
      <c r="BH15" s="29">
        <f t="shared" si="43"/>
        <v>12.08</v>
      </c>
    </row>
    <row r="16" spans="1:60" s="23" customFormat="1" ht="16.5" thickBot="1">
      <c r="A16" s="262">
        <v>11</v>
      </c>
      <c r="B16" s="25">
        <v>4</v>
      </c>
      <c r="C16" s="9"/>
      <c r="D16" s="9"/>
      <c r="E16" s="9"/>
      <c r="F16" s="9"/>
      <c r="G16" s="9">
        <f t="shared" si="44"/>
        <v>0.29861111111111099</v>
      </c>
      <c r="H16" s="9">
        <f t="shared" ref="H16:I16" si="224">G16+22/1440</f>
        <v>0.31388888888888877</v>
      </c>
      <c r="I16" s="9">
        <f t="shared" si="224"/>
        <v>0.32916666666666655</v>
      </c>
      <c r="J16" s="9">
        <f t="shared" ref="J16:K16" si="225">I16+18/1440</f>
        <v>0.34166666666666656</v>
      </c>
      <c r="K16" s="9">
        <f t="shared" si="225"/>
        <v>0.35416666666666657</v>
      </c>
      <c r="L16" s="9">
        <f t="shared" ref="L16:M16" si="226">K16+22/1440</f>
        <v>0.36944444444444435</v>
      </c>
      <c r="M16" s="9">
        <f t="shared" si="226"/>
        <v>0.38472222222222213</v>
      </c>
      <c r="N16" s="9">
        <f t="shared" ref="N16:O16" si="227">M16+18/1440</f>
        <v>0.39722222222222214</v>
      </c>
      <c r="O16" s="9">
        <f t="shared" si="227"/>
        <v>0.40972222222222215</v>
      </c>
      <c r="P16" s="9">
        <f t="shared" ref="P16:Q16" si="228">O16+22/1440</f>
        <v>0.42499999999999993</v>
      </c>
      <c r="Q16" s="9">
        <f t="shared" si="228"/>
        <v>0.44027777777777771</v>
      </c>
      <c r="R16" s="20">
        <f t="shared" ref="R16:S16" si="229">Q16+18/1440</f>
        <v>0.45277777777777772</v>
      </c>
      <c r="S16" s="20">
        <f t="shared" si="229"/>
        <v>0.46527777777777773</v>
      </c>
      <c r="T16" s="20">
        <f t="shared" ref="T16:U16" si="230">S16+22/1440</f>
        <v>0.48055555555555551</v>
      </c>
      <c r="U16" s="9">
        <f t="shared" si="230"/>
        <v>0.49583333333333329</v>
      </c>
      <c r="V16" s="9">
        <f t="shared" ref="V16:W16" si="231">U16+18/1440</f>
        <v>0.5083333333333333</v>
      </c>
      <c r="W16" s="9">
        <f t="shared" si="231"/>
        <v>0.52083333333333326</v>
      </c>
      <c r="X16" s="9">
        <f t="shared" ref="X16:Y16" si="232">W16+22/1440</f>
        <v>0.53611111111111098</v>
      </c>
      <c r="Y16" s="9">
        <f t="shared" si="232"/>
        <v>0.55138888888888871</v>
      </c>
      <c r="Z16" s="9">
        <f t="shared" ref="Z16:AA16" si="233">Y16+18/1440</f>
        <v>0.56388888888888866</v>
      </c>
      <c r="AA16" s="106">
        <f t="shared" si="233"/>
        <v>0.57638888888888862</v>
      </c>
      <c r="AB16" s="142">
        <f t="shared" ref="AB16:AC16" si="234">AA16+22/1440</f>
        <v>0.59166666666666634</v>
      </c>
      <c r="AC16" s="105">
        <f t="shared" si="234"/>
        <v>0.60694444444444406</v>
      </c>
      <c r="AD16" s="89">
        <f t="shared" ref="AD16:AE16" si="235">AC16+18/1440</f>
        <v>0.61944444444444402</v>
      </c>
      <c r="AE16" s="9">
        <f t="shared" si="235"/>
        <v>0.63194444444444398</v>
      </c>
      <c r="AF16" s="9">
        <f t="shared" ref="AF16:AG16" si="236">AE16+22/1440</f>
        <v>0.6472222222222217</v>
      </c>
      <c r="AG16" s="9">
        <f t="shared" si="236"/>
        <v>0.66249999999999942</v>
      </c>
      <c r="AH16" s="9">
        <f t="shared" ref="AH16:AI16" si="237">AG16+18/1440</f>
        <v>0.67499999999999938</v>
      </c>
      <c r="AI16" s="9">
        <f t="shared" si="237"/>
        <v>0.68749999999999933</v>
      </c>
      <c r="AJ16" s="20">
        <f t="shared" ref="AJ16:AK16" si="238">AI16+22/1440</f>
        <v>0.70277777777777706</v>
      </c>
      <c r="AK16" s="20">
        <f t="shared" si="238"/>
        <v>0.71805555555555478</v>
      </c>
      <c r="AL16" s="20">
        <f t="shared" ref="AL16:AM16" si="239">AK16+18/1440</f>
        <v>0.73055555555555474</v>
      </c>
      <c r="AM16" s="9">
        <f t="shared" si="239"/>
        <v>0.74305555555555469</v>
      </c>
      <c r="AN16" s="9">
        <f t="shared" ref="AN16:AO16" si="240">AM16+22/1440</f>
        <v>0.75833333333333242</v>
      </c>
      <c r="AO16" s="9">
        <f t="shared" si="240"/>
        <v>0.77361111111111014</v>
      </c>
      <c r="AP16" s="9">
        <f t="shared" ref="AP16:AQ16" si="241">AO16+18/1440</f>
        <v>0.78611111111111009</v>
      </c>
      <c r="AQ16" s="9">
        <f t="shared" si="241"/>
        <v>0.79861111111111005</v>
      </c>
      <c r="AR16" s="9">
        <f t="shared" ref="AR16:AS16" si="242">AQ16+22/1440</f>
        <v>0.81388888888888777</v>
      </c>
      <c r="AS16" s="9">
        <f t="shared" si="242"/>
        <v>0.8291666666666655</v>
      </c>
      <c r="AT16" s="10">
        <f t="shared" ref="AT16:AU16" si="243">AS16+18/1440</f>
        <v>0.84166666666666545</v>
      </c>
      <c r="AU16" s="10">
        <f t="shared" si="243"/>
        <v>0.85416666666666541</v>
      </c>
      <c r="AV16" s="123">
        <f t="shared" ref="AV16" si="244">AU16+22/1440</f>
        <v>0.86944444444444313</v>
      </c>
      <c r="AW16" s="123"/>
      <c r="AX16" s="123"/>
      <c r="AY16" s="123"/>
      <c r="AZ16" s="123"/>
      <c r="BA16" s="123"/>
      <c r="BB16" s="123"/>
      <c r="BC16" s="123"/>
      <c r="BD16" s="123"/>
      <c r="BE16" s="90">
        <v>18</v>
      </c>
      <c r="BF16" s="91">
        <f>(R16-G16)+(AJ16-T16)+(AV16-AL16)</f>
        <v>0.51527777777777661</v>
      </c>
      <c r="BG16" s="74">
        <f t="shared" si="71"/>
        <v>12.366666666666667</v>
      </c>
      <c r="BH16" s="29">
        <f t="shared" si="43"/>
        <v>12.746666666666668</v>
      </c>
    </row>
    <row r="17" spans="1:60" s="23" customFormat="1" ht="16.5" thickBot="1">
      <c r="A17" s="262">
        <v>12</v>
      </c>
      <c r="B17" s="25">
        <v>4</v>
      </c>
      <c r="C17" s="9"/>
      <c r="D17" s="9"/>
      <c r="E17" s="9">
        <f t="shared" ref="E17:F17" si="245">F17-18/1440</f>
        <v>0.27638888888888874</v>
      </c>
      <c r="F17" s="9">
        <f t="shared" si="245"/>
        <v>0.28888888888888875</v>
      </c>
      <c r="G17" s="9">
        <f t="shared" si="44"/>
        <v>0.30138888888888876</v>
      </c>
      <c r="H17" s="9">
        <f t="shared" ref="H17:I17" si="246">G17+22/1440</f>
        <v>0.31666666666666654</v>
      </c>
      <c r="I17" s="9">
        <f t="shared" si="246"/>
        <v>0.33194444444444432</v>
      </c>
      <c r="J17" s="9">
        <f t="shared" ref="J17:K17" si="247">I17+18/1440</f>
        <v>0.34444444444444433</v>
      </c>
      <c r="K17" s="9">
        <f t="shared" si="247"/>
        <v>0.35694444444444434</v>
      </c>
      <c r="L17" s="9">
        <f t="shared" ref="L17:M17" si="248">K17+22/1440</f>
        <v>0.37222222222222212</v>
      </c>
      <c r="M17" s="9">
        <f t="shared" si="248"/>
        <v>0.3874999999999999</v>
      </c>
      <c r="N17" s="20">
        <f t="shared" ref="N17:O17" si="249">M17+18/1440</f>
        <v>0.39999999999999991</v>
      </c>
      <c r="O17" s="20">
        <f t="shared" si="249"/>
        <v>0.41249999999999992</v>
      </c>
      <c r="P17" s="20">
        <f t="shared" ref="P17:Q17" si="250">O17+22/1440</f>
        <v>0.4277777777777777</v>
      </c>
      <c r="Q17" s="9">
        <f t="shared" si="250"/>
        <v>0.44305555555555548</v>
      </c>
      <c r="R17" s="9">
        <f t="shared" ref="R17:S17" si="251">Q17+18/1440</f>
        <v>0.45555555555555549</v>
      </c>
      <c r="S17" s="9">
        <f t="shared" si="251"/>
        <v>0.4680555555555555</v>
      </c>
      <c r="T17" s="9">
        <f t="shared" ref="T17:U17" si="252">S17+22/1440</f>
        <v>0.48333333333333328</v>
      </c>
      <c r="U17" s="9">
        <f t="shared" si="252"/>
        <v>0.49861111111111106</v>
      </c>
      <c r="V17" s="9">
        <f t="shared" ref="V17:W17" si="253">U17+18/1440</f>
        <v>0.51111111111111107</v>
      </c>
      <c r="W17" s="9">
        <f t="shared" si="253"/>
        <v>0.52361111111111103</v>
      </c>
      <c r="X17" s="9">
        <f t="shared" ref="X17:Y17" si="254">W17+22/1440</f>
        <v>0.53888888888888875</v>
      </c>
      <c r="Y17" s="9">
        <f t="shared" si="254"/>
        <v>0.55416666666666647</v>
      </c>
      <c r="Z17" s="89">
        <f t="shared" ref="Z17:AA17" si="255">Y17+18/1440</f>
        <v>0.56666666666666643</v>
      </c>
      <c r="AA17" s="9">
        <f t="shared" si="255"/>
        <v>0.57916666666666639</v>
      </c>
      <c r="AB17" s="28">
        <f t="shared" ref="AB17:AC17" si="256">AA17+22/1440</f>
        <v>0.59444444444444411</v>
      </c>
      <c r="AC17" s="106">
        <f t="shared" si="256"/>
        <v>0.60972222222222183</v>
      </c>
      <c r="AD17" s="142">
        <f t="shared" ref="AD17:AE17" si="257">AC17+18/1440</f>
        <v>0.62222222222222179</v>
      </c>
      <c r="AE17" s="105">
        <f t="shared" si="257"/>
        <v>0.63472222222222174</v>
      </c>
      <c r="AF17" s="9">
        <f t="shared" ref="AF17:AG17" si="258">AE17+22/1440</f>
        <v>0.64999999999999947</v>
      </c>
      <c r="AG17" s="9">
        <f t="shared" si="258"/>
        <v>0.66527777777777719</v>
      </c>
      <c r="AH17" s="9">
        <f t="shared" ref="AH17:AI17" si="259">AG17+18/1440</f>
        <v>0.67777777777777715</v>
      </c>
      <c r="AI17" s="9">
        <f t="shared" si="259"/>
        <v>0.6902777777777771</v>
      </c>
      <c r="AJ17" s="9">
        <f t="shared" ref="AJ17:AK17" si="260">AI17+22/1440</f>
        <v>0.70555555555555483</v>
      </c>
      <c r="AK17" s="9">
        <f t="shared" si="260"/>
        <v>0.72083333333333255</v>
      </c>
      <c r="AL17" s="9">
        <f t="shared" ref="AL17:AM17" si="261">AK17+18/1440</f>
        <v>0.7333333333333325</v>
      </c>
      <c r="AM17" s="9">
        <f t="shared" si="261"/>
        <v>0.74583333333333246</v>
      </c>
      <c r="AN17" s="9">
        <f t="shared" ref="AN17:AO17" si="262">AM17+22/1440</f>
        <v>0.76111111111111018</v>
      </c>
      <c r="AO17" s="9">
        <f t="shared" si="262"/>
        <v>0.77638888888888791</v>
      </c>
      <c r="AP17" s="20">
        <f t="shared" ref="AP17:AQ17" si="263">AO17+18/1440</f>
        <v>0.78888888888888786</v>
      </c>
      <c r="AQ17" s="20">
        <f t="shared" si="263"/>
        <v>0.80138888888888782</v>
      </c>
      <c r="AR17" s="20">
        <f t="shared" ref="AR17:AS17" si="264">AQ17+22/1440</f>
        <v>0.81666666666666554</v>
      </c>
      <c r="AS17" s="9">
        <f t="shared" si="264"/>
        <v>0.83194444444444327</v>
      </c>
      <c r="AT17" s="10">
        <f t="shared" ref="AT17:AU17" si="265">AS17+18/1440</f>
        <v>0.84444444444444322</v>
      </c>
      <c r="AU17" s="10">
        <f t="shared" si="265"/>
        <v>0.85694444444444318</v>
      </c>
      <c r="AV17" s="123">
        <f t="shared" ref="AV17:AW17" si="266">AU17+22/1440</f>
        <v>0.8722222222222209</v>
      </c>
      <c r="AW17" s="123">
        <f t="shared" si="266"/>
        <v>0.88749999999999862</v>
      </c>
      <c r="AX17" s="123">
        <f t="shared" ref="AX17:AY17" si="267">AW17+18/1440</f>
        <v>0.89999999999999858</v>
      </c>
      <c r="AY17" s="123">
        <f t="shared" si="267"/>
        <v>0.91249999999999853</v>
      </c>
      <c r="AZ17" s="123">
        <f t="shared" ref="AZ17" si="268">AY17+22/1440</f>
        <v>0.92777777777777626</v>
      </c>
      <c r="BA17" s="123">
        <f t="shared" ref="BA17" si="269">AZ17+22/1440</f>
        <v>0.94305555555555398</v>
      </c>
      <c r="BB17" s="123">
        <f t="shared" ref="BB17" si="270">BA17+18/1440</f>
        <v>0.95555555555555394</v>
      </c>
      <c r="BC17" s="123">
        <f t="shared" ref="BC17" si="271">BB17+18/1440</f>
        <v>0.96805555555555389</v>
      </c>
      <c r="BD17" s="123">
        <f t="shared" ref="BD17" si="272">BC17+22/1440</f>
        <v>0.98333333333333162</v>
      </c>
      <c r="BE17" s="90">
        <v>23</v>
      </c>
      <c r="BF17" s="91">
        <f>(N17-E17)+(AP17-P17)+(BD17-AR17)</f>
        <v>0.65138888888888746</v>
      </c>
      <c r="BG17" s="74">
        <f t="shared" si="71"/>
        <v>15.633333333333333</v>
      </c>
      <c r="BH17" s="29">
        <f t="shared" si="43"/>
        <v>16.013333333333332</v>
      </c>
    </row>
    <row r="18" spans="1:60" s="23" customFormat="1" ht="16.5" thickBot="1">
      <c r="A18" s="262">
        <v>13</v>
      </c>
      <c r="B18" s="25">
        <v>4</v>
      </c>
      <c r="C18" s="9"/>
      <c r="D18" s="9"/>
      <c r="E18" s="9">
        <f t="shared" ref="E18:F18" si="273">F18-18/1440</f>
        <v>0.27916666666666651</v>
      </c>
      <c r="F18" s="9">
        <f t="shared" si="273"/>
        <v>0.29166666666666652</v>
      </c>
      <c r="G18" s="9">
        <f t="shared" si="44"/>
        <v>0.30416666666666653</v>
      </c>
      <c r="H18" s="9">
        <f t="shared" ref="H18:I18" si="274">G18+22/1440</f>
        <v>0.31944444444444431</v>
      </c>
      <c r="I18" s="9">
        <f t="shared" si="274"/>
        <v>0.33472222222222209</v>
      </c>
      <c r="J18" s="9">
        <f t="shared" ref="J18:K18" si="275">I18+18/1440</f>
        <v>0.3472222222222221</v>
      </c>
      <c r="K18" s="9">
        <f t="shared" si="275"/>
        <v>0.35972222222222211</v>
      </c>
      <c r="L18" s="9">
        <f t="shared" ref="L18:M18" si="276">K18+22/1440</f>
        <v>0.37499999999999989</v>
      </c>
      <c r="M18" s="9">
        <f t="shared" si="276"/>
        <v>0.39027777777777767</v>
      </c>
      <c r="N18" s="9">
        <f t="shared" ref="N18:O18" si="277">M18+18/1440</f>
        <v>0.40277777777777768</v>
      </c>
      <c r="O18" s="9">
        <f t="shared" si="277"/>
        <v>0.41527777777777769</v>
      </c>
      <c r="P18" s="20">
        <f>O18+22/1440</f>
        <v>0.43055555555555547</v>
      </c>
      <c r="Q18" s="20">
        <f t="shared" ref="Q18" si="278">P18+22/1440</f>
        <v>0.44583333333333325</v>
      </c>
      <c r="R18" s="20">
        <f t="shared" ref="R18:S18" si="279">Q18+18/1440</f>
        <v>0.45833333333333326</v>
      </c>
      <c r="S18" s="9">
        <f t="shared" si="279"/>
        <v>0.47083333333333327</v>
      </c>
      <c r="T18" s="9">
        <f t="shared" ref="T18:U18" si="280">S18+22/1440</f>
        <v>0.48611111111111105</v>
      </c>
      <c r="U18" s="9">
        <f t="shared" si="280"/>
        <v>0.50138888888888877</v>
      </c>
      <c r="V18" s="9">
        <f t="shared" ref="V18:W18" si="281">U18+18/1440</f>
        <v>0.51388888888888873</v>
      </c>
      <c r="W18" s="9">
        <f t="shared" si="281"/>
        <v>0.52638888888888868</v>
      </c>
      <c r="X18" s="9">
        <f t="shared" ref="X18:Y18" si="282">W18+22/1440</f>
        <v>0.54166666666666641</v>
      </c>
      <c r="Y18" s="106">
        <f t="shared" si="282"/>
        <v>0.55694444444444413</v>
      </c>
      <c r="Z18" s="142">
        <f t="shared" ref="Z18:AA18" si="283">Y18+18/1440</f>
        <v>0.56944444444444409</v>
      </c>
      <c r="AA18" s="105">
        <f t="shared" si="283"/>
        <v>0.58194444444444404</v>
      </c>
      <c r="AB18" s="9">
        <f t="shared" ref="AB18:AC18" si="284">AA18+22/1440</f>
        <v>0.59722222222222177</v>
      </c>
      <c r="AC18" s="9">
        <f t="shared" si="284"/>
        <v>0.61249999999999949</v>
      </c>
      <c r="AD18" s="28">
        <f t="shared" ref="AD18:AE18" si="285">AC18+18/1440</f>
        <v>0.62499999999999944</v>
      </c>
      <c r="AE18" s="9">
        <f t="shared" si="285"/>
        <v>0.6374999999999994</v>
      </c>
      <c r="AF18" s="9">
        <f t="shared" ref="AF18:AG18" si="286">AE18+22/1440</f>
        <v>0.65277777777777712</v>
      </c>
      <c r="AG18" s="9">
        <f t="shared" si="286"/>
        <v>0.66805555555555485</v>
      </c>
      <c r="AH18" s="20">
        <f t="shared" ref="AH18:AI18" si="287">AG18+18/1440</f>
        <v>0.6805555555555548</v>
      </c>
      <c r="AI18" s="20">
        <f t="shared" si="287"/>
        <v>0.69305555555555476</v>
      </c>
      <c r="AJ18" s="20">
        <f t="shared" ref="AJ18:AK18" si="288">AI18+22/1440</f>
        <v>0.70833333333333248</v>
      </c>
      <c r="AK18" s="9">
        <f t="shared" si="288"/>
        <v>0.72361111111111021</v>
      </c>
      <c r="AL18" s="9">
        <f t="shared" ref="AL18:AM18" si="289">AK18+18/1440</f>
        <v>0.73611111111111016</v>
      </c>
      <c r="AM18" s="9">
        <f t="shared" si="289"/>
        <v>0.74861111111111012</v>
      </c>
      <c r="AN18" s="9">
        <f t="shared" ref="AN18:AO18" si="290">AM18+22/1440</f>
        <v>0.76388888888888784</v>
      </c>
      <c r="AO18" s="9">
        <f t="shared" si="290"/>
        <v>0.77916666666666556</v>
      </c>
      <c r="AP18" s="9">
        <f t="shared" ref="AP18:AQ18" si="291">AO18+18/1440</f>
        <v>0.79166666666666552</v>
      </c>
      <c r="AQ18" s="9">
        <f t="shared" si="291"/>
        <v>0.80416666666666548</v>
      </c>
      <c r="AR18" s="9">
        <f t="shared" ref="AR18:AS18" si="292">AQ18+22/1440</f>
        <v>0.8194444444444432</v>
      </c>
      <c r="AS18" s="9">
        <f t="shared" si="292"/>
        <v>0.83472222222222092</v>
      </c>
      <c r="AT18" s="10">
        <f t="shared" ref="AT18" si="293">AS18+18/1440</f>
        <v>0.84722222222222088</v>
      </c>
      <c r="AU18" s="10"/>
      <c r="AV18" s="123"/>
      <c r="AW18" s="123"/>
      <c r="AX18" s="123"/>
      <c r="AY18" s="123"/>
      <c r="AZ18" s="123"/>
      <c r="BA18" s="123"/>
      <c r="BB18" s="123"/>
      <c r="BC18" s="123"/>
      <c r="BD18" s="123"/>
      <c r="BE18" s="90">
        <v>18</v>
      </c>
      <c r="BF18" s="91">
        <f>(P18-E18)+(AH18-R18)+(AT18-AJ18)</f>
        <v>0.51249999999999885</v>
      </c>
      <c r="BG18" s="74">
        <f t="shared" si="71"/>
        <v>12.3</v>
      </c>
      <c r="BH18" s="29">
        <f t="shared" si="43"/>
        <v>12.680000000000001</v>
      </c>
    </row>
    <row r="19" spans="1:60" s="23" customFormat="1" ht="16.5" thickBot="1">
      <c r="A19" s="262">
        <v>14</v>
      </c>
      <c r="B19" s="25">
        <v>4</v>
      </c>
      <c r="C19" s="9">
        <f>D19-22/1440</f>
        <v>0.25138888888888872</v>
      </c>
      <c r="D19" s="9">
        <f>E19-22/1440</f>
        <v>0.2666666666666665</v>
      </c>
      <c r="E19" s="9">
        <f t="shared" ref="E19:F19" si="294">F19-18/1440</f>
        <v>0.28194444444444428</v>
      </c>
      <c r="F19" s="9">
        <f t="shared" si="294"/>
        <v>0.29444444444444429</v>
      </c>
      <c r="G19" s="9">
        <f t="shared" si="44"/>
        <v>0.3069444444444443</v>
      </c>
      <c r="H19" s="9">
        <f t="shared" ref="H19:I19" si="295">G19+22/1440</f>
        <v>0.32222222222222208</v>
      </c>
      <c r="I19" s="9">
        <f t="shared" si="295"/>
        <v>0.33749999999999986</v>
      </c>
      <c r="J19" s="9">
        <f t="shared" ref="J19:K19" si="296">I19+18/1440</f>
        <v>0.34999999999999987</v>
      </c>
      <c r="K19" s="9">
        <f t="shared" si="296"/>
        <v>0.36249999999999988</v>
      </c>
      <c r="L19" s="9">
        <f t="shared" ref="L19:M19" si="297">K19+22/1440</f>
        <v>0.37777777777777766</v>
      </c>
      <c r="M19" s="9">
        <f t="shared" si="297"/>
        <v>0.39305555555555544</v>
      </c>
      <c r="N19" s="20">
        <f t="shared" ref="N19:O19" si="298">M19+18/1440</f>
        <v>0.40555555555555545</v>
      </c>
      <c r="O19" s="20">
        <f t="shared" si="298"/>
        <v>0.41805555555555546</v>
      </c>
      <c r="P19" s="20">
        <f t="shared" ref="P19:Q19" si="299">O19+22/1440</f>
        <v>0.43333333333333324</v>
      </c>
      <c r="Q19" s="9">
        <f t="shared" si="299"/>
        <v>0.44861111111111102</v>
      </c>
      <c r="R19" s="9">
        <f t="shared" ref="R19:S19" si="300">Q19+18/1440</f>
        <v>0.46111111111111103</v>
      </c>
      <c r="S19" s="9">
        <f t="shared" si="300"/>
        <v>0.47361111111111104</v>
      </c>
      <c r="T19" s="9">
        <f t="shared" ref="T19:U19" si="301">S19+22/1440</f>
        <v>0.48888888888888882</v>
      </c>
      <c r="U19" s="9">
        <f t="shared" si="301"/>
        <v>0.50416666666666654</v>
      </c>
      <c r="V19" s="9">
        <f t="shared" ref="V19:W19" si="302">U19+18/1440</f>
        <v>0.5166666666666665</v>
      </c>
      <c r="W19" s="9">
        <f t="shared" si="302"/>
        <v>0.52916666666666645</v>
      </c>
      <c r="X19" s="9">
        <f t="shared" ref="X19:Y19" si="303">W19+22/1440</f>
        <v>0.54444444444444418</v>
      </c>
      <c r="Y19" s="106">
        <f t="shared" si="303"/>
        <v>0.5597222222222219</v>
      </c>
      <c r="Z19" s="142">
        <f t="shared" ref="Z19:AA19" si="304">Y19+18/1440</f>
        <v>0.57222222222222185</v>
      </c>
      <c r="AA19" s="105">
        <f t="shared" si="304"/>
        <v>0.58472222222222181</v>
      </c>
      <c r="AB19" s="9">
        <f t="shared" ref="AB19:AC19" si="305">AA19+22/1440</f>
        <v>0.59999999999999953</v>
      </c>
      <c r="AC19" s="9">
        <f t="shared" si="305"/>
        <v>0.61527777777777726</v>
      </c>
      <c r="AD19" s="9">
        <f t="shared" ref="AD19:AE19" si="306">AC19+18/1440</f>
        <v>0.62777777777777721</v>
      </c>
      <c r="AE19" s="9">
        <f t="shared" si="306"/>
        <v>0.64027777777777717</v>
      </c>
      <c r="AF19" s="9">
        <f t="shared" ref="AF19:AG19" si="307">AE19+22/1440</f>
        <v>0.65555555555555489</v>
      </c>
      <c r="AG19" s="9">
        <f t="shared" si="307"/>
        <v>0.67083333333333262</v>
      </c>
      <c r="AH19" s="9">
        <f t="shared" ref="AH19:AI19" si="308">AG19+18/1440</f>
        <v>0.68333333333333257</v>
      </c>
      <c r="AI19" s="9">
        <f t="shared" si="308"/>
        <v>0.69583333333333253</v>
      </c>
      <c r="AJ19" s="9">
        <f>AI19+22/1440</f>
        <v>0.71111111111111025</v>
      </c>
      <c r="AK19" s="9">
        <f t="shared" ref="AK19" si="309">AJ19+22/1440</f>
        <v>0.72638888888888797</v>
      </c>
      <c r="AL19" s="20">
        <f t="shared" ref="AL19:AM19" si="310">AK19+18/1440</f>
        <v>0.73888888888888793</v>
      </c>
      <c r="AM19" s="20">
        <f t="shared" si="310"/>
        <v>0.75138888888888788</v>
      </c>
      <c r="AN19" s="20">
        <f t="shared" ref="AN19:AO19" si="311">AM19+22/1440</f>
        <v>0.76666666666666561</v>
      </c>
      <c r="AO19" s="9">
        <f t="shared" si="311"/>
        <v>0.78194444444444333</v>
      </c>
      <c r="AP19" s="9">
        <f t="shared" ref="AP19:AQ19" si="312">AO19+18/1440</f>
        <v>0.79444444444444329</v>
      </c>
      <c r="AQ19" s="9">
        <f t="shared" si="312"/>
        <v>0.80694444444444324</v>
      </c>
      <c r="AR19" s="9">
        <f t="shared" ref="AR19:AS19" si="313">AQ19+22/1440</f>
        <v>0.82222222222222097</v>
      </c>
      <c r="AS19" s="9">
        <f t="shared" si="313"/>
        <v>0.83749999999999869</v>
      </c>
      <c r="AT19" s="10">
        <f t="shared" ref="AT19:AU19" si="314">AS19+18/1440</f>
        <v>0.84999999999999865</v>
      </c>
      <c r="AU19" s="10">
        <f t="shared" si="314"/>
        <v>0.8624999999999986</v>
      </c>
      <c r="AV19" s="123">
        <f t="shared" ref="AV19:AW19" si="315">AU19+22/1440</f>
        <v>0.87777777777777632</v>
      </c>
      <c r="AW19" s="123">
        <f t="shared" si="315"/>
        <v>0.89305555555555405</v>
      </c>
      <c r="AX19" s="123">
        <f t="shared" ref="AX19" si="316">AW19+18/1440</f>
        <v>0.905555555555554</v>
      </c>
      <c r="AY19" s="123"/>
      <c r="AZ19" s="123"/>
      <c r="BA19" s="123"/>
      <c r="BB19" s="123"/>
      <c r="BC19" s="123"/>
      <c r="BD19" s="133"/>
      <c r="BE19" s="90">
        <v>21</v>
      </c>
      <c r="BF19" s="91">
        <f>(N19-C19)+(AL19-P19)+(AX19-AN19)</f>
        <v>0.59861111111110987</v>
      </c>
      <c r="BG19" s="74">
        <f t="shared" si="71"/>
        <v>14.366666666666667</v>
      </c>
      <c r="BH19" s="29">
        <f t="shared" si="43"/>
        <v>14.746666666666668</v>
      </c>
    </row>
    <row r="20" spans="1:60" s="23" customFormat="1" ht="16.5" thickBot="1">
      <c r="A20" s="262">
        <v>15</v>
      </c>
      <c r="B20" s="25">
        <v>4</v>
      </c>
      <c r="C20" s="9"/>
      <c r="D20" s="9"/>
      <c r="E20" s="9">
        <f t="shared" ref="E20:F20" si="317">F20-18/1440</f>
        <v>0.28472222222222204</v>
      </c>
      <c r="F20" s="9">
        <f t="shared" si="317"/>
        <v>0.29722222222222205</v>
      </c>
      <c r="G20" s="9">
        <f t="shared" si="44"/>
        <v>0.30972222222222207</v>
      </c>
      <c r="H20" s="9">
        <f t="shared" ref="H20:I20" si="318">G20+22/1440</f>
        <v>0.32499999999999984</v>
      </c>
      <c r="I20" s="9">
        <f t="shared" si="318"/>
        <v>0.34027777777777762</v>
      </c>
      <c r="J20" s="9">
        <f t="shared" ref="J20:K20" si="319">I20+18/1440</f>
        <v>0.35277777777777763</v>
      </c>
      <c r="K20" s="9">
        <f t="shared" si="319"/>
        <v>0.36527777777777765</v>
      </c>
      <c r="L20" s="9">
        <f t="shared" ref="L20:M20" si="320">K20+22/1440</f>
        <v>0.38055555555555542</v>
      </c>
      <c r="M20" s="9">
        <f t="shared" si="320"/>
        <v>0.3958333333333332</v>
      </c>
      <c r="N20" s="9">
        <f t="shared" ref="N20:O20" si="321">M20+18/1440</f>
        <v>0.40833333333333321</v>
      </c>
      <c r="O20" s="9">
        <f t="shared" si="321"/>
        <v>0.42083333333333323</v>
      </c>
      <c r="P20" s="9">
        <f t="shared" ref="P20:Q20" si="322">O20+22/1440</f>
        <v>0.43611111111111101</v>
      </c>
      <c r="Q20" s="9">
        <f t="shared" si="322"/>
        <v>0.45138888888888878</v>
      </c>
      <c r="R20" s="20">
        <f t="shared" ref="R20:S20" si="323">Q20+18/1440</f>
        <v>0.4638888888888888</v>
      </c>
      <c r="S20" s="20">
        <f t="shared" si="323"/>
        <v>0.47638888888888881</v>
      </c>
      <c r="T20" s="20">
        <f t="shared" ref="T20:U20" si="324">S20+22/1440</f>
        <v>0.49166666666666659</v>
      </c>
      <c r="U20" s="9">
        <f t="shared" si="324"/>
        <v>0.50694444444444431</v>
      </c>
      <c r="V20" s="9">
        <f t="shared" ref="V20:W20" si="325">U20+18/1440</f>
        <v>0.51944444444444426</v>
      </c>
      <c r="W20" s="9">
        <f t="shared" si="325"/>
        <v>0.53194444444444422</v>
      </c>
      <c r="X20" s="9">
        <f t="shared" ref="X20:Y20" si="326">W20+22/1440</f>
        <v>0.54722222222222194</v>
      </c>
      <c r="Y20" s="106">
        <f t="shared" si="326"/>
        <v>0.56249999999999967</v>
      </c>
      <c r="Z20" s="142">
        <f t="shared" ref="Z20:AA20" si="327">Y20+18/1440</f>
        <v>0.57499999999999962</v>
      </c>
      <c r="AA20" s="105">
        <f t="shared" si="327"/>
        <v>0.58749999999999958</v>
      </c>
      <c r="AB20" s="89">
        <f t="shared" ref="AB20:AC20" si="328">AA20+22/1440</f>
        <v>0.6027777777777773</v>
      </c>
      <c r="AC20" s="9">
        <f t="shared" si="328"/>
        <v>0.61805555555555503</v>
      </c>
      <c r="AD20" s="9">
        <f t="shared" ref="AD20:AE20" si="329">AC20+18/1440</f>
        <v>0.63055555555555498</v>
      </c>
      <c r="AE20" s="9">
        <f t="shared" si="329"/>
        <v>0.64305555555555494</v>
      </c>
      <c r="AF20" s="20">
        <f t="shared" ref="AF20:AG20" si="330">AE20+22/1440</f>
        <v>0.65833333333333266</v>
      </c>
      <c r="AG20" s="20">
        <f t="shared" si="330"/>
        <v>0.67361111111111038</v>
      </c>
      <c r="AH20" s="20">
        <f t="shared" ref="AH20:AI20" si="331">AG20+18/1440</f>
        <v>0.68611111111111034</v>
      </c>
      <c r="AI20" s="9">
        <f t="shared" si="331"/>
        <v>0.69861111111111029</v>
      </c>
      <c r="AJ20" s="10">
        <f t="shared" ref="AJ20:AK20" si="332">AI20+22/1440</f>
        <v>0.71388888888888802</v>
      </c>
      <c r="AK20" s="10">
        <f t="shared" si="332"/>
        <v>0.72916666666666574</v>
      </c>
      <c r="AL20" s="10">
        <f t="shared" ref="AL20:AM20" si="333">AK20+18/1440</f>
        <v>0.7416666666666657</v>
      </c>
      <c r="AM20" s="9">
        <f t="shared" si="333"/>
        <v>0.75416666666666565</v>
      </c>
      <c r="AN20" s="9">
        <f t="shared" ref="AN20:AO20" si="334">AM20+22/1440</f>
        <v>0.76944444444444338</v>
      </c>
      <c r="AO20" s="9">
        <f t="shared" si="334"/>
        <v>0.7847222222222211</v>
      </c>
      <c r="AP20" s="9">
        <f t="shared" ref="AP20:AQ20" si="335">AO20+18/1440</f>
        <v>0.79722222222222106</v>
      </c>
      <c r="AQ20" s="9">
        <f t="shared" si="335"/>
        <v>0.80972222222222101</v>
      </c>
      <c r="AR20" s="9">
        <f t="shared" ref="AR20:AS20" si="336">AQ20+22/1440</f>
        <v>0.82499999999999873</v>
      </c>
      <c r="AS20" s="9">
        <f t="shared" si="336"/>
        <v>0.84027777777777646</v>
      </c>
      <c r="AT20" s="10">
        <f t="shared" ref="AT20" si="337">AS20+18/1440</f>
        <v>0.85277777777777641</v>
      </c>
      <c r="AU20" s="10"/>
      <c r="AV20" s="123"/>
      <c r="AW20" s="123"/>
      <c r="AX20" s="123"/>
      <c r="AY20" s="123"/>
      <c r="AZ20" s="123"/>
      <c r="BA20" s="123"/>
      <c r="BB20" s="123"/>
      <c r="BC20" s="123"/>
      <c r="BD20" s="133"/>
      <c r="BE20" s="90">
        <v>18</v>
      </c>
      <c r="BF20" s="91">
        <f>(R20-E20)+(AF20-T20)+(AT20-AH20)</f>
        <v>0.51249999999999885</v>
      </c>
      <c r="BG20" s="74">
        <f t="shared" si="71"/>
        <v>12.3</v>
      </c>
      <c r="BH20" s="29">
        <f t="shared" si="43"/>
        <v>12.680000000000001</v>
      </c>
    </row>
    <row r="21" spans="1:60" s="23" customFormat="1" ht="16.5" thickBot="1">
      <c r="A21" s="262">
        <v>16</v>
      </c>
      <c r="B21" s="25">
        <v>4</v>
      </c>
      <c r="C21" s="9">
        <f>D21-22/1440</f>
        <v>0.25694444444444425</v>
      </c>
      <c r="D21" s="9">
        <f>E21-22/1440</f>
        <v>0.27222222222222203</v>
      </c>
      <c r="E21" s="9">
        <f t="shared" ref="E21:F21" si="338">F21-18/1440</f>
        <v>0.28749999999999981</v>
      </c>
      <c r="F21" s="9">
        <f t="shared" si="338"/>
        <v>0.29999999999999982</v>
      </c>
      <c r="G21" s="9">
        <f t="shared" si="44"/>
        <v>0.31249999999999983</v>
      </c>
      <c r="H21" s="9">
        <f t="shared" ref="H21:I21" si="339">G21+22/1440</f>
        <v>0.32777777777777761</v>
      </c>
      <c r="I21" s="9">
        <f t="shared" si="339"/>
        <v>0.34305555555555539</v>
      </c>
      <c r="J21" s="9">
        <f t="shared" ref="J21:K21" si="340">I21+18/1440</f>
        <v>0.3555555555555554</v>
      </c>
      <c r="K21" s="9">
        <f t="shared" si="340"/>
        <v>0.36805555555555541</v>
      </c>
      <c r="L21" s="20">
        <f t="shared" ref="L21:M21" si="341">K21+22/1440</f>
        <v>0.38333333333333319</v>
      </c>
      <c r="M21" s="20">
        <f t="shared" si="341"/>
        <v>0.39861111111111097</v>
      </c>
      <c r="N21" s="20">
        <f t="shared" ref="N21:O21" si="342">M21+18/1440</f>
        <v>0.41111111111111098</v>
      </c>
      <c r="O21" s="9">
        <f t="shared" si="342"/>
        <v>0.42361111111111099</v>
      </c>
      <c r="P21" s="9">
        <f t="shared" ref="P21:Q21" si="343">O21+22/1440</f>
        <v>0.43888888888888877</v>
      </c>
      <c r="Q21" s="9">
        <f t="shared" si="343"/>
        <v>0.45416666666666655</v>
      </c>
      <c r="R21" s="9">
        <f t="shared" ref="R21:S21" si="344">Q21+18/1440</f>
        <v>0.46666666666666656</v>
      </c>
      <c r="S21" s="9">
        <f t="shared" si="344"/>
        <v>0.47916666666666657</v>
      </c>
      <c r="T21" s="9">
        <f t="shared" ref="T21:U21" si="345">S21+22/1440</f>
        <v>0.49444444444444435</v>
      </c>
      <c r="U21" s="9">
        <f t="shared" si="345"/>
        <v>0.50972222222222208</v>
      </c>
      <c r="V21" s="9">
        <f t="shared" ref="V21:W21" si="346">U21+18/1440</f>
        <v>0.52222222222222203</v>
      </c>
      <c r="W21" s="9">
        <f t="shared" si="346"/>
        <v>0.53472222222222199</v>
      </c>
      <c r="X21" s="9">
        <f t="shared" ref="X21:Y21" si="347">W21+22/1440</f>
        <v>0.54999999999999971</v>
      </c>
      <c r="Y21" s="9">
        <f t="shared" si="347"/>
        <v>0.56527777777777743</v>
      </c>
      <c r="Z21" s="143">
        <f t="shared" ref="Z21:AA21" si="348">Y21+18/1440</f>
        <v>0.57777777777777739</v>
      </c>
      <c r="AA21" s="106">
        <f t="shared" si="348"/>
        <v>0.59027777777777735</v>
      </c>
      <c r="AB21" s="142">
        <f t="shared" ref="AB21:AC21" si="349">AA21+22/1440</f>
        <v>0.60555555555555507</v>
      </c>
      <c r="AC21" s="105">
        <f t="shared" si="349"/>
        <v>0.62083333333333279</v>
      </c>
      <c r="AD21" s="9">
        <f t="shared" ref="AD21:AE21" si="350">AC21+18/1440</f>
        <v>0.63333333333333275</v>
      </c>
      <c r="AE21" s="9">
        <f t="shared" si="350"/>
        <v>0.6458333333333327</v>
      </c>
      <c r="AF21" s="9">
        <f t="shared" ref="AF21:AG21" si="351">AE21+22/1440</f>
        <v>0.66111111111111043</v>
      </c>
      <c r="AG21" s="9">
        <f t="shared" si="351"/>
        <v>0.67638888888888815</v>
      </c>
      <c r="AH21" s="9">
        <f t="shared" ref="AH21:AI21" si="352">AG21+18/1440</f>
        <v>0.68888888888888811</v>
      </c>
      <c r="AI21" s="9">
        <f t="shared" si="352"/>
        <v>0.70138888888888806</v>
      </c>
      <c r="AJ21" s="9">
        <f t="shared" ref="AJ21:AK21" si="353">AI21+22/1440</f>
        <v>0.71666666666666579</v>
      </c>
      <c r="AK21" s="9">
        <f t="shared" si="353"/>
        <v>0.73194444444444351</v>
      </c>
      <c r="AL21" s="9">
        <f t="shared" ref="AL21:AM21" si="354">AK21+18/1440</f>
        <v>0.74444444444444346</v>
      </c>
      <c r="AM21" s="9">
        <f t="shared" si="354"/>
        <v>0.75694444444444342</v>
      </c>
      <c r="AN21" s="20">
        <f t="shared" ref="AN21:AO21" si="355">AM21+22/1440</f>
        <v>0.77222222222222114</v>
      </c>
      <c r="AO21" s="20">
        <f t="shared" si="355"/>
        <v>0.78749999999999887</v>
      </c>
      <c r="AP21" s="20">
        <f t="shared" ref="AP21:AQ21" si="356">AO21+18/1440</f>
        <v>0.79999999999999882</v>
      </c>
      <c r="AQ21" s="9">
        <f t="shared" si="356"/>
        <v>0.81249999999999878</v>
      </c>
      <c r="AR21" s="9">
        <f t="shared" ref="AR21:AS21" si="357">AQ21+22/1440</f>
        <v>0.8277777777777765</v>
      </c>
      <c r="AS21" s="9">
        <f t="shared" si="357"/>
        <v>0.84305555555555423</v>
      </c>
      <c r="AT21" s="10">
        <f t="shared" ref="AT21:AU21" si="358">AS21+18/1440</f>
        <v>0.85555555555555418</v>
      </c>
      <c r="AU21" s="10">
        <f t="shared" si="358"/>
        <v>0.86805555555555414</v>
      </c>
      <c r="AV21" s="123">
        <f t="shared" ref="AV21:AW21" si="359">AU21+22/1440</f>
        <v>0.88333333333333186</v>
      </c>
      <c r="AW21" s="123">
        <f t="shared" si="359"/>
        <v>0.89861111111110958</v>
      </c>
      <c r="AX21" s="123">
        <f t="shared" ref="AX21:AY21" si="360">AW21+18/1440</f>
        <v>0.91111111111110954</v>
      </c>
      <c r="AY21" s="123">
        <f t="shared" si="360"/>
        <v>0.9236111111111095</v>
      </c>
      <c r="AZ21" s="123">
        <f t="shared" ref="AZ21" si="361">AY21+22/1440</f>
        <v>0.93888888888888722</v>
      </c>
      <c r="BA21" s="123"/>
      <c r="BB21" s="123"/>
      <c r="BC21" s="123"/>
      <c r="BD21" s="133"/>
      <c r="BE21" s="90">
        <v>22</v>
      </c>
      <c r="BF21" s="91">
        <f>(L21-C21)+(AN21-N21)+(AZ21-AP21)</f>
        <v>0.62638888888888755</v>
      </c>
      <c r="BG21" s="74">
        <f t="shared" si="71"/>
        <v>15.033333333333333</v>
      </c>
      <c r="BH21" s="29">
        <f t="shared" si="43"/>
        <v>15.413333333333334</v>
      </c>
    </row>
    <row r="22" spans="1:60" s="23" customFormat="1" ht="16.5" thickBot="1">
      <c r="A22" s="262">
        <v>17</v>
      </c>
      <c r="B22" s="25">
        <v>4</v>
      </c>
      <c r="C22" s="9"/>
      <c r="D22" s="9"/>
      <c r="E22" s="9">
        <f t="shared" ref="E22:F22" si="362">F22-18/1440</f>
        <v>0.29027777777777758</v>
      </c>
      <c r="F22" s="9">
        <f t="shared" si="362"/>
        <v>0.30277777777777759</v>
      </c>
      <c r="G22" s="9">
        <f t="shared" si="44"/>
        <v>0.3152777777777776</v>
      </c>
      <c r="H22" s="9">
        <f t="shared" ref="H22:I22" si="363">G22+22/1440</f>
        <v>0.33055555555555538</v>
      </c>
      <c r="I22" s="9">
        <f t="shared" si="363"/>
        <v>0.34583333333333316</v>
      </c>
      <c r="J22" s="9">
        <f t="shared" ref="J22:K22" si="364">I22+18/1440</f>
        <v>0.35833333333333317</v>
      </c>
      <c r="K22" s="9">
        <f t="shared" si="364"/>
        <v>0.37083333333333318</v>
      </c>
      <c r="L22" s="9">
        <f t="shared" ref="L22:M22" si="365">K22+22/1440</f>
        <v>0.38611111111111096</v>
      </c>
      <c r="M22" s="9">
        <f t="shared" si="365"/>
        <v>0.40138888888888874</v>
      </c>
      <c r="N22" s="9">
        <f t="shared" ref="N22:O22" si="366">M22+18/1440</f>
        <v>0.41388888888888875</v>
      </c>
      <c r="O22" s="9">
        <f t="shared" si="366"/>
        <v>0.42638888888888876</v>
      </c>
      <c r="P22" s="20">
        <f t="shared" ref="P22:Q22" si="367">O22+22/1440</f>
        <v>0.44166666666666654</v>
      </c>
      <c r="Q22" s="20">
        <f t="shared" si="367"/>
        <v>0.45694444444444432</v>
      </c>
      <c r="R22" s="20">
        <f t="shared" ref="R22:S22" si="368">Q22+18/1440</f>
        <v>0.46944444444444433</v>
      </c>
      <c r="S22" s="9">
        <f t="shared" si="368"/>
        <v>0.48194444444444434</v>
      </c>
      <c r="T22" s="9">
        <f t="shared" ref="T22:U22" si="369">S22+22/1440</f>
        <v>0.49722222222222212</v>
      </c>
      <c r="U22" s="9">
        <f t="shared" si="369"/>
        <v>0.51249999999999984</v>
      </c>
      <c r="V22" s="9">
        <f t="shared" ref="V22:W22" si="370">U22+18/1440</f>
        <v>0.5249999999999998</v>
      </c>
      <c r="W22" s="9">
        <f t="shared" si="370"/>
        <v>0.53749999999999976</v>
      </c>
      <c r="X22" s="9">
        <f t="shared" ref="X22:Y22" si="371">W22+22/1440</f>
        <v>0.55277777777777748</v>
      </c>
      <c r="Y22" s="106">
        <f t="shared" si="371"/>
        <v>0.5680555555555552</v>
      </c>
      <c r="Z22" s="142">
        <f t="shared" ref="Z22:AA22" si="372">Y22+18/1440</f>
        <v>0.58055555555555516</v>
      </c>
      <c r="AA22" s="105">
        <f t="shared" si="372"/>
        <v>0.59305555555555511</v>
      </c>
      <c r="AB22" s="28">
        <f t="shared" ref="AB22:AC22" si="373">AA22+22/1440</f>
        <v>0.60833333333333284</v>
      </c>
      <c r="AC22" s="9">
        <f t="shared" si="373"/>
        <v>0.62361111111111056</v>
      </c>
      <c r="AD22" s="9">
        <f t="shared" ref="AD22:AE22" si="374">AC22+18/1440</f>
        <v>0.63611111111111052</v>
      </c>
      <c r="AE22" s="9">
        <f t="shared" si="374"/>
        <v>0.64861111111111047</v>
      </c>
      <c r="AF22" s="9">
        <f t="shared" ref="AF22:AG22" si="375">AE22+22/1440</f>
        <v>0.6638888888888882</v>
      </c>
      <c r="AG22" s="9">
        <f t="shared" si="375"/>
        <v>0.67916666666666592</v>
      </c>
      <c r="AH22" s="20">
        <f t="shared" ref="AH22:AI22" si="376">AG22+18/1440</f>
        <v>0.69166666666666587</v>
      </c>
      <c r="AI22" s="20">
        <f t="shared" si="376"/>
        <v>0.70416666666666583</v>
      </c>
      <c r="AJ22" s="20">
        <f t="shared" ref="AJ22:AK22" si="377">AI22+22/1440</f>
        <v>0.71944444444444355</v>
      </c>
      <c r="AK22" s="9">
        <f t="shared" si="377"/>
        <v>0.73472222222222128</v>
      </c>
      <c r="AL22" s="9">
        <f t="shared" ref="AL22:AM22" si="378">AK22+18/1440</f>
        <v>0.74722222222222123</v>
      </c>
      <c r="AM22" s="9">
        <f t="shared" si="378"/>
        <v>0.75972222222222119</v>
      </c>
      <c r="AN22" s="9">
        <f t="shared" ref="AN22:AO22" si="379">AM22+22/1440</f>
        <v>0.77499999999999891</v>
      </c>
      <c r="AO22" s="9">
        <f t="shared" si="379"/>
        <v>0.79027777777777664</v>
      </c>
      <c r="AP22" s="9">
        <f t="shared" ref="AP22:AQ22" si="380">AO22+18/1440</f>
        <v>0.80277777777777659</v>
      </c>
      <c r="AQ22" s="9">
        <f t="shared" si="380"/>
        <v>0.81527777777777655</v>
      </c>
      <c r="AR22" s="9">
        <f t="shared" ref="AR22:AS22" si="381">AQ22+22/1440</f>
        <v>0.83055555555555427</v>
      </c>
      <c r="AS22" s="9">
        <f t="shared" si="381"/>
        <v>0.84583333333333199</v>
      </c>
      <c r="AT22" s="10">
        <f t="shared" ref="AT22:AU22" si="382">AS22+18/1440</f>
        <v>0.85833333333333195</v>
      </c>
      <c r="AU22" s="10">
        <f t="shared" si="382"/>
        <v>0.8708333333333319</v>
      </c>
      <c r="AV22" s="123">
        <f t="shared" ref="AV22" si="383">AU22+22/1440</f>
        <v>0.88611111111110963</v>
      </c>
      <c r="AW22" s="123"/>
      <c r="AX22" s="123"/>
      <c r="AY22" s="123"/>
      <c r="AZ22" s="123"/>
      <c r="BA22" s="123"/>
      <c r="BB22" s="123"/>
      <c r="BC22" s="123"/>
      <c r="BD22" s="133"/>
      <c r="BE22" s="90">
        <v>19</v>
      </c>
      <c r="BF22" s="91">
        <f>(P22-E22)+(AH22-R22)+(AV22-AJ22)</f>
        <v>0.54027777777777652</v>
      </c>
      <c r="BG22" s="74">
        <f t="shared" si="71"/>
        <v>12.966666666666667</v>
      </c>
      <c r="BH22" s="29">
        <f t="shared" si="43"/>
        <v>13.346666666666668</v>
      </c>
    </row>
    <row r="23" spans="1:60" s="23" customFormat="1" ht="16.5" thickBot="1">
      <c r="A23" s="262">
        <v>18</v>
      </c>
      <c r="B23" s="95">
        <v>4</v>
      </c>
      <c r="C23" s="89"/>
      <c r="D23" s="89"/>
      <c r="E23" s="9">
        <f t="shared" ref="E23:F23" si="384">F23-18/1440</f>
        <v>0.29305555555555535</v>
      </c>
      <c r="F23" s="9">
        <f t="shared" si="384"/>
        <v>0.30555555555555536</v>
      </c>
      <c r="G23" s="9">
        <f t="shared" si="44"/>
        <v>0.31805555555555537</v>
      </c>
      <c r="H23" s="9">
        <f t="shared" ref="H23:I23" si="385">G23+22/1440</f>
        <v>0.33333333333333315</v>
      </c>
      <c r="I23" s="9">
        <f t="shared" si="385"/>
        <v>0.34861111111111093</v>
      </c>
      <c r="J23" s="9">
        <f t="shared" ref="J23:K23" si="386">I23+18/1440</f>
        <v>0.36111111111111094</v>
      </c>
      <c r="K23" s="9">
        <f t="shared" si="386"/>
        <v>0.37361111111111095</v>
      </c>
      <c r="L23" s="9">
        <f t="shared" ref="L23:M23" si="387">K23+22/1440</f>
        <v>0.38888888888888873</v>
      </c>
      <c r="M23" s="9">
        <f t="shared" si="387"/>
        <v>0.40416666666666651</v>
      </c>
      <c r="N23" s="9">
        <f t="shared" ref="N23:O23" si="388">M23+18/1440</f>
        <v>0.41666666666666652</v>
      </c>
      <c r="O23" s="9">
        <f t="shared" si="388"/>
        <v>0.42916666666666653</v>
      </c>
      <c r="P23" s="9">
        <f t="shared" ref="P23:Q23" si="389">O23+22/1440</f>
        <v>0.44444444444444431</v>
      </c>
      <c r="Q23" s="9">
        <f t="shared" si="389"/>
        <v>0.45972222222222209</v>
      </c>
      <c r="R23" s="20">
        <f t="shared" ref="R23:S23" si="390">Q23+18/1440</f>
        <v>0.4722222222222221</v>
      </c>
      <c r="S23" s="20">
        <f t="shared" si="390"/>
        <v>0.48472222222222211</v>
      </c>
      <c r="T23" s="20">
        <f t="shared" ref="T23:U23" si="391">S23+22/1440</f>
        <v>0.49999999999999989</v>
      </c>
      <c r="U23" s="9">
        <f t="shared" si="391"/>
        <v>0.51527777777777761</v>
      </c>
      <c r="V23" s="9">
        <f t="shared" ref="V23:W23" si="392">U23+18/1440</f>
        <v>0.52777777777777757</v>
      </c>
      <c r="W23" s="9">
        <f t="shared" si="392"/>
        <v>0.54027777777777752</v>
      </c>
      <c r="X23" s="9">
        <f t="shared" ref="X23:Y23" si="393">W23+22/1440</f>
        <v>0.55555555555555525</v>
      </c>
      <c r="Y23" s="106">
        <f t="shared" si="393"/>
        <v>0.57083333333333297</v>
      </c>
      <c r="Z23" s="142">
        <f t="shared" ref="Z23:AA23" si="394">Y23+18/1440</f>
        <v>0.58333333333333293</v>
      </c>
      <c r="AA23" s="105">
        <f t="shared" si="394"/>
        <v>0.59583333333333288</v>
      </c>
      <c r="AB23" s="89">
        <f t="shared" ref="AB23:AC23" si="395">AA23+22/1440</f>
        <v>0.61111111111111061</v>
      </c>
      <c r="AC23" s="9">
        <f t="shared" si="395"/>
        <v>0.62638888888888833</v>
      </c>
      <c r="AD23" s="89">
        <f t="shared" ref="AD23:AE23" si="396">AC23+18/1440</f>
        <v>0.63888888888888828</v>
      </c>
      <c r="AE23" s="9">
        <f t="shared" si="396"/>
        <v>0.65138888888888824</v>
      </c>
      <c r="AF23" s="20">
        <f t="shared" ref="AF23:AG23" si="397">AE23+22/1440</f>
        <v>0.66666666666666596</v>
      </c>
      <c r="AG23" s="20">
        <f t="shared" si="397"/>
        <v>0.68194444444444369</v>
      </c>
      <c r="AH23" s="20">
        <f t="shared" ref="AH23:AI23" si="398">AG23+18/1440</f>
        <v>0.69444444444444364</v>
      </c>
      <c r="AI23" s="9">
        <f t="shared" si="398"/>
        <v>0.7069444444444436</v>
      </c>
      <c r="AJ23" s="9">
        <f t="shared" ref="AJ23:AK23" si="399">AI23+22/1440</f>
        <v>0.72222222222222132</v>
      </c>
      <c r="AK23" s="9">
        <f t="shared" si="399"/>
        <v>0.73749999999999905</v>
      </c>
      <c r="AL23" s="9">
        <f t="shared" ref="AL23:AM23" si="400">AK23+18/1440</f>
        <v>0.749999999999999</v>
      </c>
      <c r="AM23" s="9">
        <f t="shared" si="400"/>
        <v>0.76249999999999896</v>
      </c>
      <c r="AN23" s="9">
        <f t="shared" ref="AN23:AO23" si="401">AM23+22/1440</f>
        <v>0.77777777777777668</v>
      </c>
      <c r="AO23" s="9">
        <f t="shared" si="401"/>
        <v>0.7930555555555544</v>
      </c>
      <c r="AP23" s="9">
        <f t="shared" ref="AP23:AQ23" si="402">AO23+18/1440</f>
        <v>0.80555555555555436</v>
      </c>
      <c r="AQ23" s="9">
        <f t="shared" si="402"/>
        <v>0.81805555555555431</v>
      </c>
      <c r="AR23" s="9">
        <f t="shared" ref="AR23:AS23" si="403">AQ23+22/1440</f>
        <v>0.83333333333333204</v>
      </c>
      <c r="AS23" s="9">
        <f t="shared" si="403"/>
        <v>0.84861111111110976</v>
      </c>
      <c r="AT23" s="10">
        <f t="shared" ref="AT23" si="404">AS23+18/1440</f>
        <v>0.86111111111110972</v>
      </c>
      <c r="AU23" s="10"/>
      <c r="AV23" s="123"/>
      <c r="AW23" s="123"/>
      <c r="AX23" s="123"/>
      <c r="AY23" s="123"/>
      <c r="AZ23" s="123"/>
      <c r="BA23" s="123"/>
      <c r="BB23" s="123"/>
      <c r="BC23" s="123"/>
      <c r="BD23" s="133"/>
      <c r="BE23" s="90">
        <v>18</v>
      </c>
      <c r="BF23" s="91">
        <f>(R23-E23)+(AF23-T23)+(AT23-AH23)</f>
        <v>0.51249999999999885</v>
      </c>
      <c r="BG23" s="74">
        <f t="shared" si="71"/>
        <v>12.3</v>
      </c>
      <c r="BH23" s="29">
        <f t="shared" si="43"/>
        <v>12.680000000000001</v>
      </c>
    </row>
    <row r="24" spans="1:60" s="23" customFormat="1" ht="16.5" thickBot="1">
      <c r="A24" s="262">
        <v>19</v>
      </c>
      <c r="B24" s="95">
        <v>4</v>
      </c>
      <c r="C24" s="9">
        <f t="shared" ref="C24:D24" si="405">D24-22/1440</f>
        <v>0.26527777777777756</v>
      </c>
      <c r="D24" s="9">
        <f t="shared" si="405"/>
        <v>0.28055555555555534</v>
      </c>
      <c r="E24" s="9">
        <f t="shared" ref="E24:F24" si="406">F24-18/1440</f>
        <v>0.29583333333333311</v>
      </c>
      <c r="F24" s="9">
        <f t="shared" si="406"/>
        <v>0.30833333333333313</v>
      </c>
      <c r="G24" s="9">
        <f t="shared" si="44"/>
        <v>0.32083333333333314</v>
      </c>
      <c r="H24" s="9">
        <f t="shared" ref="H24:I24" si="407">G24+22/1440</f>
        <v>0.33611111111111092</v>
      </c>
      <c r="I24" s="9">
        <f t="shared" si="407"/>
        <v>0.3513888888888887</v>
      </c>
      <c r="J24" s="9">
        <f t="shared" ref="J24:K24" si="408">I24+18/1440</f>
        <v>0.36388888888888871</v>
      </c>
      <c r="K24" s="9">
        <f t="shared" si="408"/>
        <v>0.37638888888888872</v>
      </c>
      <c r="L24" s="9">
        <f t="shared" ref="L24:M24" si="409">K24+22/1440</f>
        <v>0.3916666666666665</v>
      </c>
      <c r="M24" s="9">
        <f t="shared" si="409"/>
        <v>0.40694444444444428</v>
      </c>
      <c r="N24" s="20">
        <f t="shared" ref="N24:O24" si="410">M24+18/1440</f>
        <v>0.41944444444444429</v>
      </c>
      <c r="O24" s="20">
        <f t="shared" si="410"/>
        <v>0.4319444444444443</v>
      </c>
      <c r="P24" s="20">
        <f t="shared" ref="P24:Q24" si="411">O24+22/1440</f>
        <v>0.44722222222222208</v>
      </c>
      <c r="Q24" s="9">
        <f t="shared" si="411"/>
        <v>0.46249999999999986</v>
      </c>
      <c r="R24" s="9">
        <f t="shared" ref="R24:S24" si="412">Q24+18/1440</f>
        <v>0.47499999999999987</v>
      </c>
      <c r="S24" s="9">
        <f t="shared" si="412"/>
        <v>0.48749999999999988</v>
      </c>
      <c r="T24" s="9">
        <f t="shared" ref="T24:U24" si="413">S24+22/1440</f>
        <v>0.50277777777777766</v>
      </c>
      <c r="U24" s="9">
        <f t="shared" si="413"/>
        <v>0.51805555555555538</v>
      </c>
      <c r="V24" s="9">
        <f t="shared" ref="V24:W24" si="414">U24+18/1440</f>
        <v>0.53055555555555534</v>
      </c>
      <c r="W24" s="9">
        <f t="shared" si="414"/>
        <v>0.54305555555555529</v>
      </c>
      <c r="X24" s="89">
        <f t="shared" ref="X24:Y24" si="415">W24+22/1440</f>
        <v>0.55833333333333302</v>
      </c>
      <c r="Y24" s="9">
        <f t="shared" si="415"/>
        <v>0.57361111111111074</v>
      </c>
      <c r="Z24" s="28">
        <f t="shared" ref="Z24:AA24" si="416">Y24+18/1440</f>
        <v>0.58611111111111069</v>
      </c>
      <c r="AA24" s="106">
        <f t="shared" si="416"/>
        <v>0.59861111111111065</v>
      </c>
      <c r="AB24" s="142">
        <f t="shared" ref="AB24:AC24" si="417">AA24+22/1440</f>
        <v>0.61388888888888837</v>
      </c>
      <c r="AC24" s="147">
        <f t="shared" si="417"/>
        <v>0.6291666666666661</v>
      </c>
      <c r="AD24" s="9">
        <f t="shared" ref="AD24:AE24" si="418">AC24+18/1440</f>
        <v>0.64166666666666605</v>
      </c>
      <c r="AE24" s="105">
        <f t="shared" si="418"/>
        <v>0.65416666666666601</v>
      </c>
      <c r="AF24" s="9">
        <f t="shared" ref="AF24:AG24" si="419">AE24+22/1440</f>
        <v>0.66944444444444373</v>
      </c>
      <c r="AG24" s="9">
        <f t="shared" si="419"/>
        <v>0.68472222222222145</v>
      </c>
      <c r="AH24" s="9">
        <f t="shared" ref="AH24:AI24" si="420">AG24+18/1440</f>
        <v>0.69722222222222141</v>
      </c>
      <c r="AI24" s="9">
        <f t="shared" si="420"/>
        <v>0.70972222222222137</v>
      </c>
      <c r="AJ24" s="9">
        <f t="shared" ref="AJ24:AK24" si="421">AI24+22/1440</f>
        <v>0.72499999999999909</v>
      </c>
      <c r="AK24" s="9">
        <f t="shared" si="421"/>
        <v>0.74027777777777681</v>
      </c>
      <c r="AL24" s="9">
        <f t="shared" ref="AL24:AM24" si="422">AK24+18/1440</f>
        <v>0.75277777777777677</v>
      </c>
      <c r="AM24" s="9">
        <f t="shared" si="422"/>
        <v>0.76527777777777672</v>
      </c>
      <c r="AN24" s="20">
        <f t="shared" ref="AN24:AO24" si="423">AM24+22/1440</f>
        <v>0.78055555555555445</v>
      </c>
      <c r="AO24" s="20">
        <f t="shared" si="423"/>
        <v>0.79583333333333217</v>
      </c>
      <c r="AP24" s="20">
        <f t="shared" ref="AP24:AQ24" si="424">AO24+18/1440</f>
        <v>0.80833333333333213</v>
      </c>
      <c r="AQ24" s="9">
        <f t="shared" si="424"/>
        <v>0.82083333333333208</v>
      </c>
      <c r="AR24" s="9">
        <f t="shared" ref="AR24:AS24" si="425">AQ24+22/1440</f>
        <v>0.83611111111110981</v>
      </c>
      <c r="AS24" s="9">
        <f t="shared" si="425"/>
        <v>0.85138888888888753</v>
      </c>
      <c r="AT24" s="10">
        <f t="shared" ref="AT24:AU24" si="426">AS24+18/1440</f>
        <v>0.86388888888888749</v>
      </c>
      <c r="AU24" s="10">
        <f t="shared" si="426"/>
        <v>0.87638888888888744</v>
      </c>
      <c r="AV24" s="123">
        <f t="shared" ref="AV24:AW24" si="427">AU24+22/1440</f>
        <v>0.89166666666666516</v>
      </c>
      <c r="AW24" s="123">
        <f t="shared" si="427"/>
        <v>0.90694444444444289</v>
      </c>
      <c r="AX24" s="123">
        <f t="shared" ref="AX24:AY24" si="428">AW24+18/1440</f>
        <v>0.91944444444444284</v>
      </c>
      <c r="AY24" s="123">
        <f t="shared" si="428"/>
        <v>0.9319444444444428</v>
      </c>
      <c r="AZ24" s="123">
        <f t="shared" ref="AZ24" si="429">AY24+22/1440</f>
        <v>0.94722222222222052</v>
      </c>
      <c r="BA24" s="123">
        <f t="shared" ref="BA24" si="430">AZ24+22/1440</f>
        <v>0.96249999999999825</v>
      </c>
      <c r="BB24" s="123">
        <f t="shared" ref="BB24" si="431">BA24+18/1440</f>
        <v>0.9749999999999982</v>
      </c>
      <c r="BC24" s="123"/>
      <c r="BD24" s="133"/>
      <c r="BE24" s="90">
        <v>23</v>
      </c>
      <c r="BF24" s="91">
        <f>(N24-C24)+(AN24-P24)+(BB24-AP24)</f>
        <v>0.65416666666666523</v>
      </c>
      <c r="BG24" s="74">
        <f t="shared" si="71"/>
        <v>15.7</v>
      </c>
      <c r="BH24" s="29">
        <f t="shared" si="43"/>
        <v>16.079999999999998</v>
      </c>
    </row>
    <row r="25" spans="1:60" s="23" customFormat="1" ht="16.5" thickBot="1">
      <c r="A25" s="263">
        <v>20</v>
      </c>
      <c r="B25" s="75">
        <v>4</v>
      </c>
      <c r="C25" s="19">
        <f t="shared" ref="C25:D25" si="432">D25-22/1440</f>
        <v>0.26805555555555532</v>
      </c>
      <c r="D25" s="19">
        <f t="shared" si="432"/>
        <v>0.2833333333333331</v>
      </c>
      <c r="E25" s="19">
        <f t="shared" ref="E25:F25" si="433">F25-18/1440</f>
        <v>0.29861111111111088</v>
      </c>
      <c r="F25" s="19">
        <f t="shared" si="433"/>
        <v>0.31111111111111089</v>
      </c>
      <c r="G25" s="19">
        <f t="shared" si="44"/>
        <v>0.32361111111111091</v>
      </c>
      <c r="H25" s="19">
        <f t="shared" ref="H25:I25" si="434">G25+22/1440</f>
        <v>0.33888888888888868</v>
      </c>
      <c r="I25" s="19">
        <f t="shared" si="434"/>
        <v>0.35416666666666646</v>
      </c>
      <c r="J25" s="19">
        <f t="shared" ref="J25:K25" si="435">I25+18/1440</f>
        <v>0.36666666666666647</v>
      </c>
      <c r="K25" s="19">
        <f t="shared" si="435"/>
        <v>0.37916666666666649</v>
      </c>
      <c r="L25" s="19">
        <f t="shared" ref="L25:M25" si="436">K25+22/1440</f>
        <v>0.39444444444444426</v>
      </c>
      <c r="M25" s="19">
        <f t="shared" si="436"/>
        <v>0.40972222222222204</v>
      </c>
      <c r="N25" s="19">
        <f t="shared" ref="N25:O25" si="437">M25+18/1440</f>
        <v>0.42222222222222205</v>
      </c>
      <c r="O25" s="19">
        <f t="shared" si="437"/>
        <v>0.43472222222222207</v>
      </c>
      <c r="P25" s="39">
        <f t="shared" ref="P25:Q25" si="438">O25+22/1440</f>
        <v>0.44999999999999984</v>
      </c>
      <c r="Q25" s="39">
        <f t="shared" si="438"/>
        <v>0.46527777777777762</v>
      </c>
      <c r="R25" s="39">
        <f t="shared" ref="R25:S25" si="439">Q25+18/1440</f>
        <v>0.47777777777777763</v>
      </c>
      <c r="S25" s="19">
        <f t="shared" si="439"/>
        <v>0.49027777777777765</v>
      </c>
      <c r="T25" s="19">
        <f t="shared" ref="T25:U25" si="440">S25+22/1440</f>
        <v>0.50555555555555542</v>
      </c>
      <c r="U25" s="19">
        <f t="shared" si="440"/>
        <v>0.52083333333333315</v>
      </c>
      <c r="V25" s="19">
        <f t="shared" ref="V25:W25" si="441">U25+18/1440</f>
        <v>0.5333333333333331</v>
      </c>
      <c r="W25" s="108">
        <f t="shared" si="441"/>
        <v>0.54583333333333306</v>
      </c>
      <c r="X25" s="142">
        <f t="shared" ref="X25:Y25" si="442">W25+22/1440</f>
        <v>0.56111111111111078</v>
      </c>
      <c r="Y25" s="71">
        <f t="shared" si="442"/>
        <v>0.57638888888888851</v>
      </c>
      <c r="Z25" s="19">
        <f t="shared" ref="Z25:AA25" si="443">Y25+18/1440</f>
        <v>0.58888888888888846</v>
      </c>
      <c r="AA25" s="19">
        <f t="shared" si="443"/>
        <v>0.60138888888888842</v>
      </c>
      <c r="AB25" s="72">
        <f t="shared" ref="AB25:AC25" si="444">AA25+22/1440</f>
        <v>0.61666666666666614</v>
      </c>
      <c r="AC25" s="19">
        <f t="shared" si="444"/>
        <v>0.63194444444444386</v>
      </c>
      <c r="AD25" s="72">
        <f t="shared" ref="AD25:AE25" si="445">AC25+18/1440</f>
        <v>0.64444444444444382</v>
      </c>
      <c r="AE25" s="19">
        <f t="shared" si="445"/>
        <v>0.65694444444444378</v>
      </c>
      <c r="AF25" s="19">
        <f t="shared" ref="AF25:AG25" si="446">AE25+22/1440</f>
        <v>0.6722222222222215</v>
      </c>
      <c r="AG25" s="19">
        <f t="shared" si="446"/>
        <v>0.68749999999999922</v>
      </c>
      <c r="AH25" s="39">
        <f t="shared" ref="AH25:AI25" si="447">AG25+18/1440</f>
        <v>0.69999999999999918</v>
      </c>
      <c r="AI25" s="39">
        <f t="shared" si="447"/>
        <v>0.71249999999999913</v>
      </c>
      <c r="AJ25" s="39">
        <f t="shared" ref="AJ25:AK25" si="448">AI25+22/1440</f>
        <v>0.72777777777777686</v>
      </c>
      <c r="AK25" s="19">
        <f t="shared" si="448"/>
        <v>0.74305555555555458</v>
      </c>
      <c r="AL25" s="19">
        <f t="shared" ref="AL25:AM25" si="449">AK25+18/1440</f>
        <v>0.75555555555555454</v>
      </c>
      <c r="AM25" s="19">
        <f t="shared" si="449"/>
        <v>0.76805555555555449</v>
      </c>
      <c r="AN25" s="19">
        <f t="shared" ref="AN25:AO25" si="450">AM25+22/1440</f>
        <v>0.78333333333333222</v>
      </c>
      <c r="AO25" s="19">
        <f t="shared" si="450"/>
        <v>0.79861111111110994</v>
      </c>
      <c r="AP25" s="19">
        <f t="shared" ref="AP25:AQ25" si="451">AO25+18/1440</f>
        <v>0.81111111111110989</v>
      </c>
      <c r="AQ25" s="19">
        <f t="shared" si="451"/>
        <v>0.82361111111110985</v>
      </c>
      <c r="AR25" s="19">
        <f t="shared" ref="AR25:AS25" si="452">AQ25+22/1440</f>
        <v>0.83888888888888757</v>
      </c>
      <c r="AS25" s="19">
        <f t="shared" si="452"/>
        <v>0.8541666666666653</v>
      </c>
      <c r="AT25" s="38">
        <f t="shared" ref="AT25" si="453">AS25+18/1440</f>
        <v>0.86666666666666525</v>
      </c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76">
        <v>19</v>
      </c>
      <c r="BF25" s="77">
        <f>(P25-C25)+(AH25-R25)+(AT25-AJ25)</f>
        <v>0.54305555555555451</v>
      </c>
      <c r="BG25" s="92">
        <f t="shared" ref="BG25" si="454">HOUR(BF25)+MINUTE(BF25)/60</f>
        <v>13.033333333333333</v>
      </c>
      <c r="BH25" s="93">
        <f t="shared" ref="BH25" si="455">BG25+0.38</f>
        <v>13.413333333333334</v>
      </c>
    </row>
    <row r="26" spans="1:60" s="23" customFormat="1">
      <c r="B26" s="82"/>
      <c r="BE26" s="27">
        <f>SUM(BE6:BE25)</f>
        <v>394</v>
      </c>
      <c r="BF26" s="27"/>
      <c r="BG26" s="102">
        <f>SUM(BG6:BG25)</f>
        <v>269.53333333333342</v>
      </c>
      <c r="BH26" s="102">
        <f>SUM(BH6:BH25)</f>
        <v>277.13333333333338</v>
      </c>
    </row>
    <row r="27" spans="1:60" s="23" customFormat="1"/>
    <row r="28" spans="1:60" s="179" customFormat="1" ht="15.75">
      <c r="A28" s="179" t="s">
        <v>23</v>
      </c>
      <c r="B28" s="180"/>
      <c r="AI28" s="266"/>
      <c r="AJ28" s="266"/>
      <c r="AK28" s="266"/>
      <c r="AL28" s="266"/>
    </row>
    <row r="29" spans="1:60" s="179" customFormat="1" ht="15.75">
      <c r="A29" s="179" t="s">
        <v>78</v>
      </c>
      <c r="B29" s="271">
        <v>0.47916666666666669</v>
      </c>
      <c r="D29" s="179" t="s">
        <v>79</v>
      </c>
    </row>
    <row r="30" spans="1:60" s="179" customFormat="1" ht="15.75">
      <c r="A30" s="179" t="s">
        <v>80</v>
      </c>
      <c r="B30" s="265" t="s">
        <v>12</v>
      </c>
      <c r="D30" s="179" t="s">
        <v>83</v>
      </c>
    </row>
    <row r="31" spans="1:60" s="179" customFormat="1" ht="15.75">
      <c r="A31" s="266"/>
      <c r="B31" s="265" t="s">
        <v>31</v>
      </c>
      <c r="D31" s="268" t="s">
        <v>100</v>
      </c>
    </row>
    <row r="32" spans="1:60" s="179" customFormat="1" ht="15.75">
      <c r="A32" s="266"/>
      <c r="B32" s="267" t="s">
        <v>1</v>
      </c>
      <c r="D32" s="268" t="s">
        <v>81</v>
      </c>
    </row>
    <row r="33" spans="1:4" s="179" customFormat="1" ht="15.75">
      <c r="A33" s="179" t="s">
        <v>84</v>
      </c>
      <c r="B33" s="184">
        <v>3</v>
      </c>
      <c r="D33" s="179" t="s">
        <v>87</v>
      </c>
    </row>
    <row r="34" spans="1:4" s="179" customFormat="1" ht="15.75">
      <c r="A34" s="269">
        <v>4</v>
      </c>
      <c r="B34" s="270">
        <v>0.27083333333333331</v>
      </c>
      <c r="C34" s="269"/>
      <c r="D34" s="179" t="s">
        <v>88</v>
      </c>
    </row>
  </sheetData>
  <mergeCells count="6">
    <mergeCell ref="BH4:BH5"/>
    <mergeCell ref="A4:A5"/>
    <mergeCell ref="B4:B5"/>
    <mergeCell ref="C4:BD4"/>
    <mergeCell ref="BE4:BE5"/>
    <mergeCell ref="BF4:BG4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I22"/>
  <sheetViews>
    <sheetView zoomScale="80" zoomScaleNormal="80" workbookViewId="0">
      <selection activeCell="AQ2" sqref="AQ2"/>
    </sheetView>
  </sheetViews>
  <sheetFormatPr defaultRowHeight="15"/>
  <cols>
    <col min="3" max="57" width="6.85546875" customWidth="1"/>
  </cols>
  <sheetData>
    <row r="1" spans="1:61">
      <c r="B1" s="17"/>
      <c r="BF1" s="13"/>
      <c r="BG1" s="13"/>
      <c r="BH1" s="13"/>
    </row>
    <row r="2" spans="1:61" ht="15.75">
      <c r="Q2" s="12" t="s">
        <v>45</v>
      </c>
      <c r="U2" s="12"/>
      <c r="V2" s="12"/>
      <c r="W2" s="12"/>
      <c r="X2" s="12"/>
      <c r="Y2" s="152" t="s">
        <v>68</v>
      </c>
      <c r="Z2" s="151"/>
      <c r="AA2" s="151"/>
      <c r="AB2" s="151"/>
      <c r="AC2" s="151"/>
      <c r="AD2" s="151"/>
      <c r="AE2" s="151"/>
      <c r="AF2" s="151"/>
      <c r="AG2" s="151"/>
      <c r="AH2" s="151"/>
      <c r="AI2" s="12" t="s">
        <v>48</v>
      </c>
      <c r="AN2" s="12" t="s">
        <v>63</v>
      </c>
      <c r="AQ2" s="202" t="s">
        <v>96</v>
      </c>
      <c r="BF2" s="13"/>
      <c r="BG2" s="13"/>
      <c r="BH2" s="13"/>
    </row>
    <row r="3" spans="1:61" ht="15.75" thickBot="1">
      <c r="Y3" t="s">
        <v>9</v>
      </c>
      <c r="AC3" t="s">
        <v>44</v>
      </c>
      <c r="AF3" s="107"/>
      <c r="AG3" s="161"/>
      <c r="BF3" s="13"/>
      <c r="BG3" s="13"/>
      <c r="BH3" s="13"/>
    </row>
    <row r="4" spans="1:61" ht="15" customHeight="1">
      <c r="A4" s="323" t="s">
        <v>0</v>
      </c>
      <c r="B4" s="325" t="s">
        <v>2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27"/>
      <c r="BC4" s="327"/>
      <c r="BD4" s="327"/>
      <c r="BE4" s="327"/>
      <c r="BF4" s="306" t="s">
        <v>5</v>
      </c>
      <c r="BG4" s="308" t="s">
        <v>6</v>
      </c>
      <c r="BH4" s="329"/>
      <c r="BI4" s="310" t="s">
        <v>7</v>
      </c>
    </row>
    <row r="5" spans="1:61" ht="16.5" thickBot="1">
      <c r="A5" s="324"/>
      <c r="B5" s="326"/>
      <c r="C5" s="7" t="s">
        <v>12</v>
      </c>
      <c r="D5" s="2" t="s">
        <v>46</v>
      </c>
      <c r="E5" s="7" t="s">
        <v>47</v>
      </c>
      <c r="F5" s="2" t="s">
        <v>46</v>
      </c>
      <c r="G5" s="7" t="s">
        <v>12</v>
      </c>
      <c r="H5" s="2" t="s">
        <v>46</v>
      </c>
      <c r="I5" s="7" t="s">
        <v>47</v>
      </c>
      <c r="J5" s="2" t="s">
        <v>46</v>
      </c>
      <c r="K5" s="7" t="s">
        <v>12</v>
      </c>
      <c r="L5" s="2" t="s">
        <v>46</v>
      </c>
      <c r="M5" s="7" t="s">
        <v>47</v>
      </c>
      <c r="N5" s="2" t="s">
        <v>46</v>
      </c>
      <c r="O5" s="7" t="s">
        <v>12</v>
      </c>
      <c r="P5" s="2" t="s">
        <v>46</v>
      </c>
      <c r="Q5" s="7" t="s">
        <v>47</v>
      </c>
      <c r="R5" s="2" t="s">
        <v>46</v>
      </c>
      <c r="S5" s="7" t="s">
        <v>12</v>
      </c>
      <c r="T5" s="2" t="s">
        <v>46</v>
      </c>
      <c r="U5" s="7" t="s">
        <v>47</v>
      </c>
      <c r="V5" s="2" t="s">
        <v>46</v>
      </c>
      <c r="W5" s="7" t="s">
        <v>12</v>
      </c>
      <c r="X5" s="2" t="s">
        <v>46</v>
      </c>
      <c r="Y5" s="7" t="s">
        <v>47</v>
      </c>
      <c r="Z5" s="2" t="s">
        <v>46</v>
      </c>
      <c r="AA5" s="7" t="s">
        <v>12</v>
      </c>
      <c r="AB5" s="2" t="s">
        <v>46</v>
      </c>
      <c r="AC5" s="7" t="s">
        <v>47</v>
      </c>
      <c r="AD5" s="2" t="s">
        <v>46</v>
      </c>
      <c r="AE5" s="150" t="s">
        <v>12</v>
      </c>
      <c r="AF5" s="2" t="s">
        <v>46</v>
      </c>
      <c r="AG5" s="7" t="s">
        <v>47</v>
      </c>
      <c r="AH5" s="2" t="s">
        <v>46</v>
      </c>
      <c r="AI5" s="7" t="s">
        <v>12</v>
      </c>
      <c r="AJ5" s="2" t="s">
        <v>46</v>
      </c>
      <c r="AK5" s="7" t="s">
        <v>47</v>
      </c>
      <c r="AL5" s="2" t="s">
        <v>46</v>
      </c>
      <c r="AM5" s="7" t="s">
        <v>12</v>
      </c>
      <c r="AN5" s="2" t="s">
        <v>46</v>
      </c>
      <c r="AO5" s="7" t="s">
        <v>47</v>
      </c>
      <c r="AP5" s="2" t="s">
        <v>46</v>
      </c>
      <c r="AQ5" s="7" t="s">
        <v>12</v>
      </c>
      <c r="AR5" s="2" t="s">
        <v>46</v>
      </c>
      <c r="AS5" s="7" t="s">
        <v>47</v>
      </c>
      <c r="AT5" s="2" t="s">
        <v>46</v>
      </c>
      <c r="AU5" s="7" t="s">
        <v>12</v>
      </c>
      <c r="AV5" s="2" t="s">
        <v>46</v>
      </c>
      <c r="AW5" s="7" t="s">
        <v>47</v>
      </c>
      <c r="AX5" s="2" t="s">
        <v>46</v>
      </c>
      <c r="AY5" s="7" t="s">
        <v>12</v>
      </c>
      <c r="AZ5" s="2" t="s">
        <v>46</v>
      </c>
      <c r="BA5" s="7" t="s">
        <v>47</v>
      </c>
      <c r="BB5" s="2" t="s">
        <v>46</v>
      </c>
      <c r="BC5" s="7" t="s">
        <v>12</v>
      </c>
      <c r="BD5" s="2" t="s">
        <v>46</v>
      </c>
      <c r="BE5" s="7" t="s">
        <v>47</v>
      </c>
      <c r="BF5" s="307"/>
      <c r="BG5" s="330"/>
      <c r="BH5" s="331"/>
      <c r="BI5" s="311"/>
    </row>
    <row r="6" spans="1:61" ht="16.5" thickBot="1">
      <c r="A6" s="272">
        <v>1</v>
      </c>
      <c r="B6" s="3">
        <v>8</v>
      </c>
      <c r="C6" s="9"/>
      <c r="D6" s="5"/>
      <c r="E6" s="32">
        <v>0.2638888888888889</v>
      </c>
      <c r="F6" s="9">
        <f>E6+29/1440</f>
        <v>0.28402777777777777</v>
      </c>
      <c r="G6" s="9">
        <f>F6+8/1440</f>
        <v>0.2895833333333333</v>
      </c>
      <c r="H6" s="9">
        <f>G6+13/1440</f>
        <v>0.2986111111111111</v>
      </c>
      <c r="I6" s="9">
        <f>H6+22/1440</f>
        <v>0.31388888888888888</v>
      </c>
      <c r="J6" s="9">
        <f t="shared" ref="J6:AX14" si="0">I6+29/1440</f>
        <v>0.33402777777777776</v>
      </c>
      <c r="K6" s="9">
        <f t="shared" ref="K6:AY14" si="1">J6+8/1440</f>
        <v>0.33958333333333329</v>
      </c>
      <c r="L6" s="10">
        <f t="shared" ref="L6:AV14" si="2">K6+13/1440</f>
        <v>0.34861111111111109</v>
      </c>
      <c r="M6" s="10">
        <f t="shared" ref="M6:AW14" si="3">L6+22/1440</f>
        <v>0.36388888888888887</v>
      </c>
      <c r="N6" s="10">
        <f t="shared" ref="N6" si="4">M6+29/1440</f>
        <v>0.38402777777777775</v>
      </c>
      <c r="O6" s="43">
        <f t="shared" ref="O6" si="5">N6+8/1440</f>
        <v>0.38958333333333328</v>
      </c>
      <c r="P6" s="43">
        <f t="shared" ref="P6" si="6">O6+13/1440</f>
        <v>0.39861111111111108</v>
      </c>
      <c r="Q6" s="43">
        <f t="shared" ref="Q6" si="7">P6+22/1440</f>
        <v>0.41388888888888886</v>
      </c>
      <c r="R6" s="43">
        <f t="shared" ref="R6" si="8">Q6+29/1440</f>
        <v>0.43402777777777773</v>
      </c>
      <c r="S6" s="43">
        <f t="shared" ref="S6" si="9">R6+8/1440</f>
        <v>0.43958333333333327</v>
      </c>
      <c r="T6" s="10">
        <f t="shared" ref="T6" si="10">S6+13/1440</f>
        <v>0.44861111111111107</v>
      </c>
      <c r="U6" s="10">
        <f t="shared" ref="U6" si="11">T6+22/1440</f>
        <v>0.46388888888888885</v>
      </c>
      <c r="V6" s="10">
        <f t="shared" ref="V6" si="12">U6+29/1440</f>
        <v>0.48402777777777772</v>
      </c>
      <c r="W6" s="10">
        <f t="shared" ref="W6" si="13">V6+8/1440</f>
        <v>0.48958333333333326</v>
      </c>
      <c r="X6" s="10">
        <f t="shared" ref="X6" si="14">W6+13/1440</f>
        <v>0.49861111111111106</v>
      </c>
      <c r="Y6" s="10">
        <f t="shared" ref="Y6" si="15">X6+22/1440</f>
        <v>0.51388888888888884</v>
      </c>
      <c r="Z6" s="10">
        <f t="shared" ref="Z6" si="16">Y6+29/1440</f>
        <v>0.53402777777777777</v>
      </c>
      <c r="AA6" s="10">
        <f t="shared" ref="AA6" si="17">Z6+8/1440</f>
        <v>0.5395833333333333</v>
      </c>
      <c r="AB6" s="10">
        <f t="shared" ref="AB6" si="18">AA6+13/1440</f>
        <v>0.54861111111111105</v>
      </c>
      <c r="AC6" s="10">
        <f t="shared" ref="AC6" si="19">AB6+22/1440</f>
        <v>0.56388888888888877</v>
      </c>
      <c r="AD6" s="131">
        <f t="shared" ref="AD6" si="20">AC6+29/1440</f>
        <v>0.5840277777777777</v>
      </c>
      <c r="AE6" s="132">
        <f t="shared" ref="AE6" si="21">AD6+8/1440</f>
        <v>0.58958333333333324</v>
      </c>
      <c r="AF6" s="129">
        <f t="shared" ref="AF6" si="22">AE6+13/1440</f>
        <v>0.59861111111111098</v>
      </c>
      <c r="AG6" s="10">
        <f t="shared" ref="AG6" si="23">AF6+22/1440</f>
        <v>0.61388888888888871</v>
      </c>
      <c r="AH6" s="10">
        <f t="shared" ref="AH6" si="24">AG6+29/1440</f>
        <v>0.63402777777777763</v>
      </c>
      <c r="AI6" s="10">
        <f t="shared" ref="AI6" si="25">AH6+8/1440</f>
        <v>0.63958333333333317</v>
      </c>
      <c r="AJ6" s="10">
        <f t="shared" ref="AJ6" si="26">AI6+13/1440</f>
        <v>0.64861111111111092</v>
      </c>
      <c r="AK6" s="10">
        <f t="shared" ref="AK6" si="27">AJ6+22/1440</f>
        <v>0.66388888888888864</v>
      </c>
      <c r="AL6" s="10">
        <f t="shared" ref="AL6" si="28">AK6+29/1440</f>
        <v>0.68402777777777757</v>
      </c>
      <c r="AM6" s="10">
        <f t="shared" ref="AM6" si="29">AL6+8/1440</f>
        <v>0.6895833333333331</v>
      </c>
      <c r="AN6" s="10">
        <f t="shared" ref="AN6" si="30">AM6+13/1440</f>
        <v>0.69861111111111085</v>
      </c>
      <c r="AO6" s="10">
        <f t="shared" ref="AO6" si="31">AN6+22/1440</f>
        <v>0.71388888888888857</v>
      </c>
      <c r="AP6" s="10">
        <f t="shared" ref="AP6" si="32">AO6+29/1440</f>
        <v>0.7340277777777775</v>
      </c>
      <c r="AQ6" s="146">
        <f t="shared" ref="AQ6" si="33">AP6+8/1440</f>
        <v>0.73958333333333304</v>
      </c>
      <c r="AR6" s="146">
        <f t="shared" ref="AR6" si="34">AQ6+13/1440</f>
        <v>0.74861111111111078</v>
      </c>
      <c r="AS6" s="146">
        <f t="shared" ref="AS6" si="35">AR6+22/1440</f>
        <v>0.76388888888888851</v>
      </c>
      <c r="AT6" s="146">
        <f t="shared" ref="AT6:AT7" si="36">AS6+29/1440</f>
        <v>0.78402777777777743</v>
      </c>
      <c r="AU6" s="146">
        <f t="shared" ref="AU6:AU7" si="37">AT6+8/1440</f>
        <v>0.78958333333333297</v>
      </c>
      <c r="AV6" s="123">
        <f t="shared" ref="AV6:AV7" si="38">AU6+13/1440</f>
        <v>0.79861111111111072</v>
      </c>
      <c r="AW6" s="123">
        <f t="shared" ref="AW6:AW7" si="39">AV6+22/1440</f>
        <v>0.81388888888888844</v>
      </c>
      <c r="AX6" s="123">
        <f t="shared" ref="AX6:BB7" si="40">AW6+29/1440</f>
        <v>0.83402777777777737</v>
      </c>
      <c r="AY6" s="123">
        <f t="shared" ref="AY6:BC7" si="41">AX6+8/1440</f>
        <v>0.8395833333333329</v>
      </c>
      <c r="AZ6" s="123">
        <f t="shared" ref="AZ6" si="42">AY6+13/1440</f>
        <v>0.84861111111111065</v>
      </c>
      <c r="BA6" s="123">
        <f t="shared" ref="BA6" si="43">AZ6+22/1440</f>
        <v>0.86388888888888837</v>
      </c>
      <c r="BB6" s="123">
        <f t="shared" si="40"/>
        <v>0.8840277777777773</v>
      </c>
      <c r="BC6" s="123">
        <f t="shared" si="41"/>
        <v>0.88958333333333284</v>
      </c>
      <c r="BD6" s="123">
        <f t="shared" ref="BD6" si="44">BC6+13/1440</f>
        <v>0.89861111111111058</v>
      </c>
      <c r="BE6" s="123">
        <f t="shared" ref="BE6" si="45">BD6+22/1440</f>
        <v>0.91388888888888831</v>
      </c>
      <c r="BF6" s="153">
        <v>22</v>
      </c>
      <c r="BG6" s="154">
        <f>(O6-E6)+(AQ6-S6)+(BE6-AU6)</f>
        <v>0.54999999999999949</v>
      </c>
      <c r="BH6" s="52">
        <f>HOUR(BG6)+MINUTE(BG6)/60</f>
        <v>13.2</v>
      </c>
      <c r="BI6" s="54">
        <f>BH6+0.38</f>
        <v>13.58</v>
      </c>
    </row>
    <row r="7" spans="1:61" ht="16.5" thickBot="1">
      <c r="A7" s="272">
        <v>2</v>
      </c>
      <c r="B7" s="3">
        <v>8</v>
      </c>
      <c r="C7" s="9"/>
      <c r="D7" s="5"/>
      <c r="E7" s="9">
        <f>E6+8/1440</f>
        <v>0.26944444444444443</v>
      </c>
      <c r="F7" s="9">
        <f t="shared" ref="F7:F14" si="46">E7+29/1440</f>
        <v>0.2895833333333333</v>
      </c>
      <c r="G7" s="9">
        <f t="shared" ref="G7:G14" si="47">F7+8/1440</f>
        <v>0.29513888888888884</v>
      </c>
      <c r="H7" s="9">
        <f t="shared" ref="H7:H14" si="48">G7+13/1440</f>
        <v>0.30416666666666664</v>
      </c>
      <c r="I7" s="9">
        <f t="shared" ref="I7:I14" si="49">H7+22/1440</f>
        <v>0.31944444444444442</v>
      </c>
      <c r="J7" s="9">
        <f t="shared" si="0"/>
        <v>0.33958333333333329</v>
      </c>
      <c r="K7" s="9">
        <f t="shared" si="1"/>
        <v>0.34513888888888883</v>
      </c>
      <c r="L7" s="10">
        <f t="shared" si="2"/>
        <v>0.35416666666666663</v>
      </c>
      <c r="M7" s="10">
        <f t="shared" si="3"/>
        <v>0.36944444444444441</v>
      </c>
      <c r="N7" s="10">
        <f t="shared" si="0"/>
        <v>0.38958333333333328</v>
      </c>
      <c r="O7" s="10">
        <f t="shared" si="1"/>
        <v>0.39513888888888882</v>
      </c>
      <c r="P7" s="10">
        <f t="shared" si="2"/>
        <v>0.40416666666666662</v>
      </c>
      <c r="Q7" s="10">
        <f t="shared" si="3"/>
        <v>0.4194444444444444</v>
      </c>
      <c r="R7" s="10">
        <f t="shared" si="0"/>
        <v>0.43958333333333327</v>
      </c>
      <c r="S7" s="43">
        <f t="shared" si="1"/>
        <v>0.44513888888888881</v>
      </c>
      <c r="T7" s="43">
        <f t="shared" si="2"/>
        <v>0.45416666666666661</v>
      </c>
      <c r="U7" s="43">
        <f t="shared" si="3"/>
        <v>0.46944444444444439</v>
      </c>
      <c r="V7" s="43">
        <f t="shared" si="0"/>
        <v>0.48958333333333326</v>
      </c>
      <c r="W7" s="43">
        <f t="shared" si="1"/>
        <v>0.4951388888888888</v>
      </c>
      <c r="X7" s="10">
        <f t="shared" si="2"/>
        <v>0.50416666666666654</v>
      </c>
      <c r="Y7" s="10">
        <f t="shared" si="3"/>
        <v>0.51944444444444426</v>
      </c>
      <c r="Z7" s="10">
        <f t="shared" si="0"/>
        <v>0.53958333333333319</v>
      </c>
      <c r="AA7" s="10">
        <f t="shared" si="1"/>
        <v>0.54513888888888873</v>
      </c>
      <c r="AB7" s="10">
        <f t="shared" si="2"/>
        <v>0.55416666666666647</v>
      </c>
      <c r="AC7" s="130">
        <f t="shared" si="3"/>
        <v>0.5694444444444442</v>
      </c>
      <c r="AD7" s="10">
        <f t="shared" si="0"/>
        <v>0.58958333333333313</v>
      </c>
      <c r="AE7" s="115">
        <f t="shared" si="1"/>
        <v>0.59513888888888866</v>
      </c>
      <c r="AF7" s="10">
        <f t="shared" si="2"/>
        <v>0.60416666666666641</v>
      </c>
      <c r="AG7" s="10">
        <f t="shared" si="3"/>
        <v>0.61944444444444413</v>
      </c>
      <c r="AH7" s="10">
        <f t="shared" si="0"/>
        <v>0.63958333333333306</v>
      </c>
      <c r="AI7" s="43">
        <f t="shared" si="1"/>
        <v>0.6451388888888886</v>
      </c>
      <c r="AJ7" s="43">
        <f t="shared" si="2"/>
        <v>0.65416666666666634</v>
      </c>
      <c r="AK7" s="43">
        <f t="shared" si="3"/>
        <v>0.66944444444444406</v>
      </c>
      <c r="AL7" s="43">
        <f t="shared" si="0"/>
        <v>0.68958333333333299</v>
      </c>
      <c r="AM7" s="43">
        <f t="shared" si="1"/>
        <v>0.69513888888888853</v>
      </c>
      <c r="AN7" s="10">
        <f t="shared" si="2"/>
        <v>0.70416666666666627</v>
      </c>
      <c r="AO7" s="10">
        <f t="shared" si="3"/>
        <v>0.719444444444444</v>
      </c>
      <c r="AP7" s="10">
        <f t="shared" si="0"/>
        <v>0.73958333333333293</v>
      </c>
      <c r="AQ7" s="123">
        <f t="shared" si="1"/>
        <v>0.74513888888888846</v>
      </c>
      <c r="AR7" s="123">
        <f t="shared" si="2"/>
        <v>0.75416666666666621</v>
      </c>
      <c r="AS7" s="123">
        <f t="shared" si="3"/>
        <v>0.76944444444444393</v>
      </c>
      <c r="AT7" s="123">
        <f t="shared" si="36"/>
        <v>0.78958333333333286</v>
      </c>
      <c r="AU7" s="123">
        <f t="shared" si="37"/>
        <v>0.7951388888888884</v>
      </c>
      <c r="AV7" s="123">
        <f t="shared" si="38"/>
        <v>0.80416666666666614</v>
      </c>
      <c r="AW7" s="123">
        <f t="shared" si="39"/>
        <v>0.81944444444444386</v>
      </c>
      <c r="AX7" s="123">
        <f t="shared" si="40"/>
        <v>0.83958333333333279</v>
      </c>
      <c r="AY7" s="123">
        <f t="shared" si="41"/>
        <v>0.84513888888888833</v>
      </c>
      <c r="AZ7" s="123"/>
      <c r="BA7" s="123"/>
      <c r="BB7" s="123"/>
      <c r="BC7" s="123"/>
      <c r="BD7" s="123"/>
      <c r="BE7" s="123"/>
      <c r="BF7" s="4">
        <v>19</v>
      </c>
      <c r="BG7" s="59">
        <f>(S7-E7)+(AI7-W7)+(AY7-AM7)</f>
        <v>0.47569444444444398</v>
      </c>
      <c r="BH7" s="52">
        <f t="shared" ref="BH7:BH14" si="50">HOUR(BG7)+MINUTE(BG7)/60</f>
        <v>11.416666666666666</v>
      </c>
      <c r="BI7" s="54">
        <f t="shared" ref="BI7:BI15" si="51">BH7+0.38</f>
        <v>11.796666666666667</v>
      </c>
    </row>
    <row r="8" spans="1:61" ht="16.5" thickBot="1">
      <c r="A8" s="272">
        <v>3</v>
      </c>
      <c r="B8" s="3">
        <v>8</v>
      </c>
      <c r="C8" s="9"/>
      <c r="D8" s="5"/>
      <c r="E8" s="9">
        <f t="shared" ref="E8:E14" si="52">E7+8/1440</f>
        <v>0.27499999999999997</v>
      </c>
      <c r="F8" s="9">
        <f t="shared" si="46"/>
        <v>0.29513888888888884</v>
      </c>
      <c r="G8" s="9">
        <f t="shared" si="47"/>
        <v>0.30069444444444438</v>
      </c>
      <c r="H8" s="9">
        <f t="shared" si="48"/>
        <v>0.30972222222222218</v>
      </c>
      <c r="I8" s="9">
        <f t="shared" si="49"/>
        <v>0.32499999999999996</v>
      </c>
      <c r="J8" s="9">
        <f t="shared" si="0"/>
        <v>0.34513888888888883</v>
      </c>
      <c r="K8" s="9">
        <f t="shared" si="1"/>
        <v>0.35069444444444436</v>
      </c>
      <c r="L8" s="10">
        <f t="shared" si="2"/>
        <v>0.35972222222222217</v>
      </c>
      <c r="M8" s="10">
        <f t="shared" si="3"/>
        <v>0.37499999999999994</v>
      </c>
      <c r="N8" s="10">
        <f t="shared" si="0"/>
        <v>0.39513888888888882</v>
      </c>
      <c r="O8" s="43">
        <f t="shared" si="1"/>
        <v>0.40069444444444435</v>
      </c>
      <c r="P8" s="43">
        <f t="shared" si="2"/>
        <v>0.40972222222222215</v>
      </c>
      <c r="Q8" s="43">
        <f t="shared" si="3"/>
        <v>0.42499999999999993</v>
      </c>
      <c r="R8" s="43">
        <f t="shared" si="0"/>
        <v>0.44513888888888881</v>
      </c>
      <c r="S8" s="43">
        <f t="shared" si="1"/>
        <v>0.45069444444444434</v>
      </c>
      <c r="T8" s="10">
        <f t="shared" si="2"/>
        <v>0.45972222222222214</v>
      </c>
      <c r="U8" s="10">
        <f t="shared" si="3"/>
        <v>0.47499999999999992</v>
      </c>
      <c r="V8" s="10">
        <f t="shared" si="0"/>
        <v>0.4951388888888888</v>
      </c>
      <c r="W8" s="10">
        <f t="shared" si="1"/>
        <v>0.50069444444444433</v>
      </c>
      <c r="X8" s="10">
        <f t="shared" si="2"/>
        <v>0.50972222222222208</v>
      </c>
      <c r="Y8" s="10">
        <f t="shared" si="3"/>
        <v>0.5249999999999998</v>
      </c>
      <c r="Z8" s="10">
        <f t="shared" si="0"/>
        <v>0.54513888888888873</v>
      </c>
      <c r="AA8" s="10">
        <f t="shared" si="1"/>
        <v>0.55069444444444426</v>
      </c>
      <c r="AB8" s="131">
        <f t="shared" si="2"/>
        <v>0.55972222222222201</v>
      </c>
      <c r="AC8" s="132">
        <f t="shared" si="3"/>
        <v>0.57499999999999973</v>
      </c>
      <c r="AD8" s="129">
        <f t="shared" si="0"/>
        <v>0.59513888888888866</v>
      </c>
      <c r="AE8" s="10">
        <f t="shared" si="1"/>
        <v>0.6006944444444442</v>
      </c>
      <c r="AF8" s="10">
        <f t="shared" si="2"/>
        <v>0.60972222222222194</v>
      </c>
      <c r="AG8" s="10">
        <f t="shared" si="3"/>
        <v>0.62499999999999967</v>
      </c>
      <c r="AH8" s="10">
        <f t="shared" si="0"/>
        <v>0.6451388888888886</v>
      </c>
      <c r="AI8" s="10">
        <f t="shared" si="1"/>
        <v>0.65069444444444413</v>
      </c>
      <c r="AJ8" s="10">
        <f t="shared" si="2"/>
        <v>0.65972222222222188</v>
      </c>
      <c r="AK8" s="10">
        <f t="shared" si="3"/>
        <v>0.6749999999999996</v>
      </c>
      <c r="AL8" s="10">
        <f t="shared" si="0"/>
        <v>0.69513888888888853</v>
      </c>
      <c r="AM8" s="43">
        <f t="shared" si="1"/>
        <v>0.70069444444444406</v>
      </c>
      <c r="AN8" s="43">
        <f t="shared" si="2"/>
        <v>0.70972222222222181</v>
      </c>
      <c r="AO8" s="43">
        <f t="shared" si="3"/>
        <v>0.72499999999999953</v>
      </c>
      <c r="AP8" s="43">
        <f t="shared" si="0"/>
        <v>0.74513888888888846</v>
      </c>
      <c r="AQ8" s="146">
        <f t="shared" si="1"/>
        <v>0.750694444444444</v>
      </c>
      <c r="AR8" s="123">
        <f t="shared" si="2"/>
        <v>0.75972222222222174</v>
      </c>
      <c r="AS8" s="123">
        <f t="shared" si="3"/>
        <v>0.77499999999999947</v>
      </c>
      <c r="AT8" s="123">
        <f t="shared" si="0"/>
        <v>0.7951388888888884</v>
      </c>
      <c r="AU8" s="123">
        <f t="shared" si="1"/>
        <v>0.80069444444444393</v>
      </c>
      <c r="AV8" s="123">
        <f t="shared" si="2"/>
        <v>0.80972222222222168</v>
      </c>
      <c r="AW8" s="123">
        <f t="shared" si="3"/>
        <v>0.8249999999999994</v>
      </c>
      <c r="AX8" s="123">
        <f t="shared" si="0"/>
        <v>0.84513888888888833</v>
      </c>
      <c r="AY8" s="123">
        <f t="shared" si="1"/>
        <v>0.85069444444444386</v>
      </c>
      <c r="AZ8" s="123">
        <f t="shared" ref="AZ8" si="53">AY8+13/1440</f>
        <v>0.85972222222222161</v>
      </c>
      <c r="BA8" s="123">
        <f t="shared" ref="BA8" si="54">AZ8+22/1440</f>
        <v>0.87499999999999933</v>
      </c>
      <c r="BB8" s="123"/>
      <c r="BC8" s="123"/>
      <c r="BD8" s="123"/>
      <c r="BE8" s="123"/>
      <c r="BF8" s="4">
        <v>20</v>
      </c>
      <c r="BG8" s="59">
        <f>(O8-E8)+(AM8-S8)+(BA8-AQ8)</f>
        <v>0.49999999999999944</v>
      </c>
      <c r="BH8" s="52">
        <f t="shared" si="50"/>
        <v>12</v>
      </c>
      <c r="BI8" s="54">
        <f t="shared" si="51"/>
        <v>12.38</v>
      </c>
    </row>
    <row r="9" spans="1:61" ht="16.5" thickBot="1">
      <c r="A9" s="272">
        <v>4</v>
      </c>
      <c r="B9" s="3">
        <v>8</v>
      </c>
      <c r="C9" s="9"/>
      <c r="D9" s="5"/>
      <c r="E9" s="9">
        <f t="shared" si="52"/>
        <v>0.2805555555555555</v>
      </c>
      <c r="F9" s="9">
        <f t="shared" si="46"/>
        <v>0.30069444444444438</v>
      </c>
      <c r="G9" s="9">
        <f t="shared" si="47"/>
        <v>0.30624999999999991</v>
      </c>
      <c r="H9" s="9">
        <f t="shared" si="48"/>
        <v>0.31527777777777771</v>
      </c>
      <c r="I9" s="9">
        <f t="shared" si="49"/>
        <v>0.33055555555555549</v>
      </c>
      <c r="J9" s="9">
        <f t="shared" si="0"/>
        <v>0.35069444444444436</v>
      </c>
      <c r="K9" s="9">
        <f t="shared" si="1"/>
        <v>0.3562499999999999</v>
      </c>
      <c r="L9" s="10">
        <f t="shared" si="2"/>
        <v>0.3652777777777777</v>
      </c>
      <c r="M9" s="10">
        <f t="shared" si="3"/>
        <v>0.38055555555555548</v>
      </c>
      <c r="N9" s="10">
        <f t="shared" si="0"/>
        <v>0.40069444444444435</v>
      </c>
      <c r="O9" s="10">
        <f t="shared" si="1"/>
        <v>0.40624999999999989</v>
      </c>
      <c r="P9" s="10">
        <f t="shared" si="2"/>
        <v>0.41527777777777769</v>
      </c>
      <c r="Q9" s="10">
        <f t="shared" si="3"/>
        <v>0.43055555555555547</v>
      </c>
      <c r="R9" s="10">
        <f t="shared" si="0"/>
        <v>0.45069444444444434</v>
      </c>
      <c r="S9" s="43">
        <f t="shared" si="1"/>
        <v>0.45624999999999988</v>
      </c>
      <c r="T9" s="43">
        <f t="shared" si="2"/>
        <v>0.46527777777777768</v>
      </c>
      <c r="U9" s="43">
        <f t="shared" si="3"/>
        <v>0.48055555555555546</v>
      </c>
      <c r="V9" s="43">
        <f t="shared" si="0"/>
        <v>0.50069444444444433</v>
      </c>
      <c r="W9" s="43">
        <f t="shared" si="1"/>
        <v>0.50624999999999987</v>
      </c>
      <c r="X9" s="10">
        <f t="shared" si="2"/>
        <v>0.51527777777777761</v>
      </c>
      <c r="Y9" s="10">
        <f t="shared" si="3"/>
        <v>0.53055555555555534</v>
      </c>
      <c r="Z9" s="10">
        <f t="shared" si="0"/>
        <v>0.55069444444444426</v>
      </c>
      <c r="AA9" s="10">
        <f t="shared" si="1"/>
        <v>0.5562499999999998</v>
      </c>
      <c r="AB9" s="10">
        <f t="shared" si="2"/>
        <v>0.56527777777777755</v>
      </c>
      <c r="AC9" s="139">
        <f t="shared" si="3"/>
        <v>0.58055555555555527</v>
      </c>
      <c r="AD9" s="10">
        <f t="shared" si="0"/>
        <v>0.6006944444444442</v>
      </c>
      <c r="AE9" s="10">
        <f t="shared" si="1"/>
        <v>0.60624999999999973</v>
      </c>
      <c r="AF9" s="10">
        <f t="shared" si="2"/>
        <v>0.61527777777777748</v>
      </c>
      <c r="AG9" s="43">
        <f t="shared" si="3"/>
        <v>0.6305555555555552</v>
      </c>
      <c r="AH9" s="43">
        <f t="shared" si="0"/>
        <v>0.65069444444444413</v>
      </c>
      <c r="AI9" s="43">
        <f t="shared" si="1"/>
        <v>0.65624999999999967</v>
      </c>
      <c r="AJ9" s="43">
        <f t="shared" si="2"/>
        <v>0.66527777777777741</v>
      </c>
      <c r="AK9" s="43">
        <f t="shared" si="3"/>
        <v>0.68055555555555514</v>
      </c>
      <c r="AL9" s="10">
        <f t="shared" si="0"/>
        <v>0.70069444444444406</v>
      </c>
      <c r="AM9" s="10">
        <f t="shared" si="1"/>
        <v>0.7062499999999996</v>
      </c>
      <c r="AN9" s="10">
        <f t="shared" si="2"/>
        <v>0.71527777777777735</v>
      </c>
      <c r="AO9" s="10">
        <f t="shared" si="3"/>
        <v>0.73055555555555507</v>
      </c>
      <c r="AP9" s="10">
        <f t="shared" si="0"/>
        <v>0.750694444444444</v>
      </c>
      <c r="AQ9" s="123">
        <f t="shared" si="1"/>
        <v>0.75624999999999953</v>
      </c>
      <c r="AR9" s="123">
        <f t="shared" si="2"/>
        <v>0.76527777777777728</v>
      </c>
      <c r="AS9" s="123">
        <f t="shared" si="3"/>
        <v>0.780555555555555</v>
      </c>
      <c r="AT9" s="123">
        <f t="shared" si="0"/>
        <v>0.80069444444444393</v>
      </c>
      <c r="AU9" s="123">
        <f t="shared" si="1"/>
        <v>0.80624999999999947</v>
      </c>
      <c r="AV9" s="123">
        <f t="shared" ref="AV9" si="55">AU9+13/1440</f>
        <v>0.81527777777777721</v>
      </c>
      <c r="AW9" s="123">
        <f t="shared" ref="AW9" si="56">AV9+22/1440</f>
        <v>0.83055555555555494</v>
      </c>
      <c r="AX9" s="123"/>
      <c r="AY9" s="123"/>
      <c r="AZ9" s="123"/>
      <c r="BA9" s="123"/>
      <c r="BB9" s="123"/>
      <c r="BC9" s="123"/>
      <c r="BD9" s="123"/>
      <c r="BE9" s="123"/>
      <c r="BF9" s="4">
        <v>18</v>
      </c>
      <c r="BG9" s="59">
        <f>(S9-E9)+(AG9-W9)+(AW9-AK9)</f>
        <v>0.44999999999999951</v>
      </c>
      <c r="BH9" s="52">
        <f t="shared" si="50"/>
        <v>10.8</v>
      </c>
      <c r="BI9" s="54">
        <f t="shared" si="51"/>
        <v>11.180000000000001</v>
      </c>
    </row>
    <row r="10" spans="1:61" ht="16.5" thickBot="1">
      <c r="A10" s="272">
        <v>5</v>
      </c>
      <c r="B10" s="3">
        <v>8</v>
      </c>
      <c r="C10" s="9">
        <f t="shared" ref="C10:C14" si="57">D10-13/1440</f>
        <v>0.26180555555555546</v>
      </c>
      <c r="D10" s="5">
        <f>E10-22/1440</f>
        <v>0.27083333333333326</v>
      </c>
      <c r="E10" s="9">
        <f t="shared" si="52"/>
        <v>0.28611111111111104</v>
      </c>
      <c r="F10" s="9">
        <f t="shared" si="46"/>
        <v>0.30624999999999991</v>
      </c>
      <c r="G10" s="9">
        <f t="shared" si="47"/>
        <v>0.31180555555555545</v>
      </c>
      <c r="H10" s="9">
        <f t="shared" si="48"/>
        <v>0.32083333333333325</v>
      </c>
      <c r="I10" s="9">
        <f t="shared" si="49"/>
        <v>0.33611111111111103</v>
      </c>
      <c r="J10" s="9">
        <f t="shared" si="0"/>
        <v>0.3562499999999999</v>
      </c>
      <c r="K10" s="9">
        <f t="shared" si="1"/>
        <v>0.36180555555555544</v>
      </c>
      <c r="L10" s="10">
        <f t="shared" si="2"/>
        <v>0.37083333333333324</v>
      </c>
      <c r="M10" s="43">
        <f t="shared" si="3"/>
        <v>0.38611111111111102</v>
      </c>
      <c r="N10" s="43">
        <f t="shared" si="0"/>
        <v>0.40624999999999989</v>
      </c>
      <c r="O10" s="43">
        <f t="shared" si="1"/>
        <v>0.41180555555555542</v>
      </c>
      <c r="P10" s="43">
        <f t="shared" si="2"/>
        <v>0.42083333333333323</v>
      </c>
      <c r="Q10" s="43">
        <f t="shared" si="3"/>
        <v>0.43611111111111101</v>
      </c>
      <c r="R10" s="10">
        <f t="shared" si="0"/>
        <v>0.45624999999999988</v>
      </c>
      <c r="S10" s="10">
        <f t="shared" si="1"/>
        <v>0.46180555555555541</v>
      </c>
      <c r="T10" s="10">
        <f t="shared" si="2"/>
        <v>0.47083333333333321</v>
      </c>
      <c r="U10" s="10">
        <f t="shared" si="3"/>
        <v>0.48611111111111099</v>
      </c>
      <c r="V10" s="10">
        <f t="shared" si="0"/>
        <v>0.50624999999999987</v>
      </c>
      <c r="W10" s="10">
        <f t="shared" si="1"/>
        <v>0.5118055555555554</v>
      </c>
      <c r="X10" s="10">
        <f t="shared" si="2"/>
        <v>0.52083333333333315</v>
      </c>
      <c r="Y10" s="10">
        <f t="shared" si="3"/>
        <v>0.53611111111111087</v>
      </c>
      <c r="Z10" s="10">
        <f t="shared" si="0"/>
        <v>0.5562499999999998</v>
      </c>
      <c r="AA10" s="10">
        <f t="shared" si="1"/>
        <v>0.56180555555555534</v>
      </c>
      <c r="AB10" s="131">
        <f t="shared" si="2"/>
        <v>0.57083333333333308</v>
      </c>
      <c r="AC10" s="132">
        <f t="shared" si="3"/>
        <v>0.58611111111111081</v>
      </c>
      <c r="AD10" s="129">
        <f t="shared" si="0"/>
        <v>0.60624999999999973</v>
      </c>
      <c r="AE10" s="10">
        <f t="shared" si="1"/>
        <v>0.61180555555555527</v>
      </c>
      <c r="AF10" s="10">
        <f t="shared" si="2"/>
        <v>0.62083333333333302</v>
      </c>
      <c r="AG10" s="10">
        <f t="shared" si="3"/>
        <v>0.63611111111111074</v>
      </c>
      <c r="AH10" s="10">
        <f t="shared" si="0"/>
        <v>0.65624999999999967</v>
      </c>
      <c r="AI10" s="10">
        <f t="shared" si="1"/>
        <v>0.6618055555555552</v>
      </c>
      <c r="AJ10" s="10">
        <f t="shared" si="2"/>
        <v>0.67083333333333295</v>
      </c>
      <c r="AK10" s="10">
        <f t="shared" si="3"/>
        <v>0.68611111111111067</v>
      </c>
      <c r="AL10" s="10">
        <f t="shared" si="0"/>
        <v>0.7062499999999996</v>
      </c>
      <c r="AM10" s="10">
        <f t="shared" si="1"/>
        <v>0.71180555555555514</v>
      </c>
      <c r="AN10" s="10">
        <f t="shared" si="2"/>
        <v>0.72083333333333288</v>
      </c>
      <c r="AO10" s="10">
        <f t="shared" si="3"/>
        <v>0.73611111111111061</v>
      </c>
      <c r="AP10" s="10">
        <f t="shared" si="0"/>
        <v>0.75624999999999953</v>
      </c>
      <c r="AQ10" s="146">
        <f t="shared" si="1"/>
        <v>0.76180555555555507</v>
      </c>
      <c r="AR10" s="146">
        <f t="shared" si="2"/>
        <v>0.77083333333333282</v>
      </c>
      <c r="AS10" s="146">
        <f t="shared" si="3"/>
        <v>0.78611111111111054</v>
      </c>
      <c r="AT10" s="146">
        <f t="shared" si="0"/>
        <v>0.80624999999999947</v>
      </c>
      <c r="AU10" s="146">
        <f t="shared" si="1"/>
        <v>0.811805555555555</v>
      </c>
      <c r="AV10" s="123">
        <f t="shared" si="2"/>
        <v>0.82083333333333275</v>
      </c>
      <c r="AW10" s="123">
        <f t="shared" si="3"/>
        <v>0.83611111111111047</v>
      </c>
      <c r="AX10" s="123">
        <f t="shared" si="0"/>
        <v>0.8562499999999994</v>
      </c>
      <c r="AY10" s="123">
        <f t="shared" ref="AY10" si="58">AX10+8/1440</f>
        <v>0.86180555555555494</v>
      </c>
      <c r="AZ10" s="123">
        <f t="shared" ref="AZ10" si="59">AY10+13/1440</f>
        <v>0.87083333333333268</v>
      </c>
      <c r="BA10" s="123">
        <f t="shared" ref="BA10" si="60">AZ10+22/1440</f>
        <v>0.88611111111111041</v>
      </c>
      <c r="BB10" s="123">
        <f t="shared" ref="BB10" si="61">BA10+29/1440</f>
        <v>0.90624999999999933</v>
      </c>
      <c r="BC10" s="123">
        <f t="shared" ref="BC10" si="62">BB10+8/1440</f>
        <v>0.91180555555555487</v>
      </c>
      <c r="BD10" s="123">
        <f t="shared" ref="BD10" si="63">BC10+13/1440</f>
        <v>0.92083333333333262</v>
      </c>
      <c r="BE10" s="123">
        <f t="shared" ref="BE10" si="64">BD10+22/1440</f>
        <v>0.93611111111111034</v>
      </c>
      <c r="BF10" s="4">
        <v>23</v>
      </c>
      <c r="BG10" s="59">
        <f>(M10-C10)+(AQ10-Q10)+(BE10-AU10)</f>
        <v>0.57430555555555496</v>
      </c>
      <c r="BH10" s="52">
        <f t="shared" si="50"/>
        <v>13.783333333333333</v>
      </c>
      <c r="BI10" s="54">
        <f t="shared" si="51"/>
        <v>14.163333333333334</v>
      </c>
    </row>
    <row r="11" spans="1:61" ht="15.75">
      <c r="A11" s="272">
        <v>6</v>
      </c>
      <c r="B11" s="3">
        <v>8</v>
      </c>
      <c r="C11" s="9">
        <f>D11-13/1440</f>
        <v>0.26736111111111099</v>
      </c>
      <c r="D11" s="5">
        <f t="shared" ref="D11:D14" si="65">E11-22/1440</f>
        <v>0.2763888888888888</v>
      </c>
      <c r="E11" s="9">
        <f t="shared" si="52"/>
        <v>0.29166666666666657</v>
      </c>
      <c r="F11" s="9">
        <f t="shared" si="46"/>
        <v>0.31180555555555545</v>
      </c>
      <c r="G11" s="9">
        <f t="shared" si="47"/>
        <v>0.31736111111111098</v>
      </c>
      <c r="H11" s="9">
        <f t="shared" si="48"/>
        <v>0.32638888888888878</v>
      </c>
      <c r="I11" s="9">
        <f t="shared" si="49"/>
        <v>0.34166666666666656</v>
      </c>
      <c r="J11" s="9">
        <f t="shared" si="0"/>
        <v>0.36180555555555544</v>
      </c>
      <c r="K11" s="9">
        <f t="shared" si="1"/>
        <v>0.36736111111111097</v>
      </c>
      <c r="L11" s="10">
        <f t="shared" si="2"/>
        <v>0.37638888888888877</v>
      </c>
      <c r="M11" s="10">
        <f t="shared" si="3"/>
        <v>0.39166666666666655</v>
      </c>
      <c r="N11" s="10">
        <f t="shared" si="0"/>
        <v>0.41180555555555542</v>
      </c>
      <c r="O11" s="10">
        <f t="shared" si="1"/>
        <v>0.41736111111111096</v>
      </c>
      <c r="P11" s="10">
        <f t="shared" si="2"/>
        <v>0.42638888888888876</v>
      </c>
      <c r="Q11" s="43">
        <f t="shared" si="3"/>
        <v>0.44166666666666654</v>
      </c>
      <c r="R11" s="43">
        <f t="shared" si="0"/>
        <v>0.46180555555555541</v>
      </c>
      <c r="S11" s="43">
        <f t="shared" si="1"/>
        <v>0.46736111111111095</v>
      </c>
      <c r="T11" s="43">
        <f t="shared" si="2"/>
        <v>0.47638888888888875</v>
      </c>
      <c r="U11" s="43">
        <f t="shared" si="3"/>
        <v>0.49166666666666653</v>
      </c>
      <c r="V11" s="10">
        <f t="shared" si="0"/>
        <v>0.5118055555555554</v>
      </c>
      <c r="W11" s="10">
        <f t="shared" si="1"/>
        <v>0.51736111111111094</v>
      </c>
      <c r="X11" s="10">
        <f t="shared" si="2"/>
        <v>0.52638888888888868</v>
      </c>
      <c r="Y11" s="10">
        <f t="shared" si="3"/>
        <v>0.54166666666666641</v>
      </c>
      <c r="Z11" s="10">
        <f t="shared" si="0"/>
        <v>0.56180555555555534</v>
      </c>
      <c r="AA11" s="10">
        <f t="shared" si="1"/>
        <v>0.56736111111111087</v>
      </c>
      <c r="AB11" s="10">
        <f t="shared" si="2"/>
        <v>0.57638888888888862</v>
      </c>
      <c r="AC11" s="115">
        <f t="shared" si="3"/>
        <v>0.59166666666666634</v>
      </c>
      <c r="AD11" s="10">
        <f t="shared" si="0"/>
        <v>0.61180555555555527</v>
      </c>
      <c r="AE11" s="10">
        <f t="shared" si="1"/>
        <v>0.61736111111111081</v>
      </c>
      <c r="AF11" s="10">
        <f t="shared" si="2"/>
        <v>0.62638888888888855</v>
      </c>
      <c r="AG11" s="10">
        <f t="shared" si="3"/>
        <v>0.64166666666666627</v>
      </c>
      <c r="AH11" s="10">
        <f t="shared" si="0"/>
        <v>0.6618055555555552</v>
      </c>
      <c r="AI11" s="10">
        <f t="shared" si="1"/>
        <v>0.66736111111111074</v>
      </c>
      <c r="AJ11" s="10">
        <f t="shared" si="2"/>
        <v>0.67638888888888848</v>
      </c>
      <c r="AK11" s="43">
        <f t="shared" si="3"/>
        <v>0.69166666666666621</v>
      </c>
      <c r="AL11" s="43">
        <f t="shared" si="0"/>
        <v>0.71180555555555514</v>
      </c>
      <c r="AM11" s="43">
        <f t="shared" si="1"/>
        <v>0.71736111111111067</v>
      </c>
      <c r="AN11" s="43">
        <f t="shared" si="2"/>
        <v>0.72638888888888842</v>
      </c>
      <c r="AO11" s="43">
        <f t="shared" si="3"/>
        <v>0.74166666666666614</v>
      </c>
      <c r="AP11" s="10">
        <f t="shared" si="0"/>
        <v>0.76180555555555507</v>
      </c>
      <c r="AQ11" s="123">
        <f t="shared" si="1"/>
        <v>0.76736111111111061</v>
      </c>
      <c r="AR11" s="123">
        <f t="shared" si="2"/>
        <v>0.77638888888888835</v>
      </c>
      <c r="AS11" s="123">
        <f t="shared" si="3"/>
        <v>0.79166666666666607</v>
      </c>
      <c r="AT11" s="123">
        <f t="shared" si="0"/>
        <v>0.811805555555555</v>
      </c>
      <c r="AU11" s="123">
        <f t="shared" si="1"/>
        <v>0.81736111111111054</v>
      </c>
      <c r="AV11" s="123">
        <f t="shared" si="2"/>
        <v>0.82638888888888828</v>
      </c>
      <c r="AW11" s="123">
        <f t="shared" si="3"/>
        <v>0.84166666666666601</v>
      </c>
      <c r="AX11" s="123">
        <f t="shared" si="0"/>
        <v>0.86180555555555494</v>
      </c>
      <c r="AY11" s="123">
        <f t="shared" si="1"/>
        <v>0.86736111111111047</v>
      </c>
      <c r="AZ11" s="123"/>
      <c r="BA11" s="123"/>
      <c r="BB11" s="123"/>
      <c r="BC11" s="123"/>
      <c r="BD11" s="123"/>
      <c r="BE11" s="123"/>
      <c r="BF11" s="4">
        <v>20</v>
      </c>
      <c r="BG11" s="59">
        <f>(Q11-C11)+(AK11-U11)+(AY11-AO11)</f>
        <v>0.49999999999999956</v>
      </c>
      <c r="BH11" s="52">
        <f t="shared" si="50"/>
        <v>12</v>
      </c>
      <c r="BI11" s="54">
        <f t="shared" si="51"/>
        <v>12.38</v>
      </c>
    </row>
    <row r="12" spans="1:61" ht="16.5" thickBot="1">
      <c r="A12" s="272">
        <v>7</v>
      </c>
      <c r="B12" s="3">
        <v>8</v>
      </c>
      <c r="C12" s="9">
        <f t="shared" si="57"/>
        <v>0.27291666666666653</v>
      </c>
      <c r="D12" s="5">
        <f t="shared" si="65"/>
        <v>0.28194444444444433</v>
      </c>
      <c r="E12" s="9">
        <f t="shared" si="52"/>
        <v>0.29722222222222211</v>
      </c>
      <c r="F12" s="9">
        <f t="shared" si="46"/>
        <v>0.31736111111111098</v>
      </c>
      <c r="G12" s="9">
        <f t="shared" si="47"/>
        <v>0.32291666666666652</v>
      </c>
      <c r="H12" s="9">
        <f t="shared" si="48"/>
        <v>0.33194444444444432</v>
      </c>
      <c r="I12" s="9">
        <f t="shared" si="49"/>
        <v>0.3472222222222221</v>
      </c>
      <c r="J12" s="9">
        <f t="shared" si="0"/>
        <v>0.36736111111111097</v>
      </c>
      <c r="K12" s="43">
        <f t="shared" si="1"/>
        <v>0.37291666666666651</v>
      </c>
      <c r="L12" s="43">
        <f t="shared" si="2"/>
        <v>0.38194444444444431</v>
      </c>
      <c r="M12" s="43">
        <f t="shared" si="3"/>
        <v>0.39722222222222209</v>
      </c>
      <c r="N12" s="43">
        <f t="shared" si="0"/>
        <v>0.41736111111111096</v>
      </c>
      <c r="O12" s="43">
        <f t="shared" si="1"/>
        <v>0.4229166666666665</v>
      </c>
      <c r="P12" s="10">
        <f t="shared" si="2"/>
        <v>0.4319444444444443</v>
      </c>
      <c r="Q12" s="10">
        <f t="shared" si="3"/>
        <v>0.44722222222222208</v>
      </c>
      <c r="R12" s="10">
        <f t="shared" si="0"/>
        <v>0.46736111111111095</v>
      </c>
      <c r="S12" s="10">
        <f t="shared" si="1"/>
        <v>0.47291666666666649</v>
      </c>
      <c r="T12" s="10">
        <f t="shared" si="2"/>
        <v>0.48194444444444429</v>
      </c>
      <c r="U12" s="10">
        <f t="shared" si="3"/>
        <v>0.49722222222222207</v>
      </c>
      <c r="V12" s="10">
        <f t="shared" si="0"/>
        <v>0.51736111111111094</v>
      </c>
      <c r="W12" s="10">
        <f t="shared" si="1"/>
        <v>0.52291666666666647</v>
      </c>
      <c r="X12" s="10">
        <f t="shared" si="2"/>
        <v>0.53194444444444422</v>
      </c>
      <c r="Y12" s="10">
        <f t="shared" si="3"/>
        <v>0.54722222222222194</v>
      </c>
      <c r="Z12" s="10">
        <f t="shared" si="0"/>
        <v>0.56736111111111087</v>
      </c>
      <c r="AA12" s="10">
        <f t="shared" si="1"/>
        <v>0.57291666666666641</v>
      </c>
      <c r="AB12" s="10">
        <f t="shared" si="2"/>
        <v>0.58194444444444415</v>
      </c>
      <c r="AC12" s="130">
        <f t="shared" si="3"/>
        <v>0.59722222222222188</v>
      </c>
      <c r="AD12" s="10">
        <f t="shared" si="0"/>
        <v>0.61736111111111081</v>
      </c>
      <c r="AE12" s="10">
        <f t="shared" si="1"/>
        <v>0.62291666666666634</v>
      </c>
      <c r="AF12" s="10">
        <f t="shared" si="2"/>
        <v>0.63194444444444409</v>
      </c>
      <c r="AG12" s="43">
        <f t="shared" si="3"/>
        <v>0.64722222222222181</v>
      </c>
      <c r="AH12" s="43">
        <f t="shared" si="0"/>
        <v>0.66736111111111074</v>
      </c>
      <c r="AI12" s="43">
        <f t="shared" si="1"/>
        <v>0.67291666666666627</v>
      </c>
      <c r="AJ12" s="43">
        <f t="shared" si="2"/>
        <v>0.68194444444444402</v>
      </c>
      <c r="AK12" s="43">
        <f t="shared" si="3"/>
        <v>0.69722222222222174</v>
      </c>
      <c r="AL12" s="10">
        <f t="shared" si="0"/>
        <v>0.71736111111111067</v>
      </c>
      <c r="AM12" s="10">
        <f t="shared" si="1"/>
        <v>0.72291666666666621</v>
      </c>
      <c r="AN12" s="10">
        <f t="shared" si="2"/>
        <v>0.73194444444444395</v>
      </c>
      <c r="AO12" s="10">
        <f t="shared" si="3"/>
        <v>0.74722222222222168</v>
      </c>
      <c r="AP12" s="10">
        <f t="shared" si="0"/>
        <v>0.76736111111111061</v>
      </c>
      <c r="AQ12" s="123">
        <f t="shared" si="1"/>
        <v>0.77291666666666614</v>
      </c>
      <c r="AR12" s="123">
        <f t="shared" ref="AR12" si="66">AQ12+13/1440</f>
        <v>0.78194444444444389</v>
      </c>
      <c r="AS12" s="123">
        <f t="shared" ref="AS12" si="67">AR12+22/1440</f>
        <v>0.79722222222222161</v>
      </c>
      <c r="AT12" s="123">
        <f t="shared" ref="AT12" si="68">AS12+29/1440</f>
        <v>0.81736111111111054</v>
      </c>
      <c r="AU12" s="123">
        <f t="shared" ref="AU12" si="69">AT12+8/1440</f>
        <v>0.82291666666666607</v>
      </c>
      <c r="AV12" s="123">
        <f t="shared" si="2"/>
        <v>0.83194444444444382</v>
      </c>
      <c r="AW12" s="123">
        <f t="shared" si="3"/>
        <v>0.84722222222222154</v>
      </c>
      <c r="AX12" s="123"/>
      <c r="AY12" s="123"/>
      <c r="AZ12" s="123"/>
      <c r="BA12" s="123"/>
      <c r="BB12" s="123"/>
      <c r="BC12" s="123"/>
      <c r="BD12" s="123"/>
      <c r="BE12" s="123"/>
      <c r="BF12" s="4">
        <v>19</v>
      </c>
      <c r="BG12" s="59">
        <f>(K12-C12)+(AG12-O12)+(AW12-AK12)</f>
        <v>0.47430555555555509</v>
      </c>
      <c r="BH12" s="52">
        <f t="shared" si="50"/>
        <v>11.383333333333333</v>
      </c>
      <c r="BI12" s="54">
        <f t="shared" si="51"/>
        <v>11.763333333333334</v>
      </c>
    </row>
    <row r="13" spans="1:61" ht="16.5" thickBot="1">
      <c r="A13" s="272">
        <v>8</v>
      </c>
      <c r="B13" s="3">
        <v>8</v>
      </c>
      <c r="C13" s="9">
        <f t="shared" si="57"/>
        <v>0.27847222222222207</v>
      </c>
      <c r="D13" s="5">
        <f t="shared" si="65"/>
        <v>0.28749999999999987</v>
      </c>
      <c r="E13" s="9">
        <f t="shared" si="52"/>
        <v>0.30277777777777765</v>
      </c>
      <c r="F13" s="9">
        <f t="shared" si="46"/>
        <v>0.32291666666666652</v>
      </c>
      <c r="G13" s="9">
        <f t="shared" si="47"/>
        <v>0.32847222222222205</v>
      </c>
      <c r="H13" s="9">
        <f t="shared" si="48"/>
        <v>0.33749999999999986</v>
      </c>
      <c r="I13" s="9">
        <f t="shared" si="49"/>
        <v>0.35277777777777763</v>
      </c>
      <c r="J13" s="9">
        <f t="shared" si="0"/>
        <v>0.37291666666666651</v>
      </c>
      <c r="K13" s="9">
        <f t="shared" si="1"/>
        <v>0.37847222222222204</v>
      </c>
      <c r="L13" s="10">
        <f t="shared" si="2"/>
        <v>0.38749999999999984</v>
      </c>
      <c r="M13" s="10">
        <f t="shared" si="3"/>
        <v>0.40277777777777762</v>
      </c>
      <c r="N13" s="10">
        <f t="shared" si="0"/>
        <v>0.4229166666666665</v>
      </c>
      <c r="O13" s="10">
        <f t="shared" si="1"/>
        <v>0.42847222222222203</v>
      </c>
      <c r="P13" s="10">
        <f t="shared" si="2"/>
        <v>0.43749999999999983</v>
      </c>
      <c r="Q13" s="43">
        <f t="shared" si="3"/>
        <v>0.45277777777777761</v>
      </c>
      <c r="R13" s="43">
        <f t="shared" si="0"/>
        <v>0.47291666666666649</v>
      </c>
      <c r="S13" s="43">
        <f t="shared" si="1"/>
        <v>0.47847222222222202</v>
      </c>
      <c r="T13" s="43">
        <f t="shared" si="2"/>
        <v>0.48749999999999982</v>
      </c>
      <c r="U13" s="43">
        <f t="shared" si="3"/>
        <v>0.50277777777777755</v>
      </c>
      <c r="V13" s="10">
        <f t="shared" si="0"/>
        <v>0.52291666666666647</v>
      </c>
      <c r="W13" s="10">
        <f t="shared" si="1"/>
        <v>0.52847222222222201</v>
      </c>
      <c r="X13" s="10">
        <f t="shared" si="2"/>
        <v>0.53749999999999976</v>
      </c>
      <c r="Y13" s="10">
        <f t="shared" si="3"/>
        <v>0.55277777777777748</v>
      </c>
      <c r="Z13" s="10">
        <f t="shared" si="0"/>
        <v>0.57291666666666641</v>
      </c>
      <c r="AA13" s="10">
        <f t="shared" si="1"/>
        <v>0.57847222222222194</v>
      </c>
      <c r="AB13" s="131">
        <f t="shared" si="2"/>
        <v>0.58749999999999969</v>
      </c>
      <c r="AC13" s="132">
        <f t="shared" si="3"/>
        <v>0.60277777777777741</v>
      </c>
      <c r="AD13" s="129">
        <f t="shared" si="0"/>
        <v>0.62291666666666634</v>
      </c>
      <c r="AE13" s="10">
        <f t="shared" si="1"/>
        <v>0.62847222222222188</v>
      </c>
      <c r="AF13" s="10">
        <f t="shared" si="2"/>
        <v>0.63749999999999962</v>
      </c>
      <c r="AG13" s="10">
        <f t="shared" si="3"/>
        <v>0.65277777777777735</v>
      </c>
      <c r="AH13" s="10">
        <f t="shared" si="0"/>
        <v>0.67291666666666627</v>
      </c>
      <c r="AI13" s="10">
        <f t="shared" si="1"/>
        <v>0.67847222222222181</v>
      </c>
      <c r="AJ13" s="10">
        <f t="shared" si="2"/>
        <v>0.68749999999999956</v>
      </c>
      <c r="AK13" s="10">
        <f t="shared" si="3"/>
        <v>0.70277777777777728</v>
      </c>
      <c r="AL13" s="10">
        <f t="shared" si="0"/>
        <v>0.72291666666666621</v>
      </c>
      <c r="AM13" s="10">
        <f t="shared" si="1"/>
        <v>0.72847222222222174</v>
      </c>
      <c r="AN13" s="10">
        <f t="shared" si="2"/>
        <v>0.73749999999999949</v>
      </c>
      <c r="AO13" s="43">
        <f t="shared" si="3"/>
        <v>0.75277777777777721</v>
      </c>
      <c r="AP13" s="43">
        <f t="shared" si="0"/>
        <v>0.77291666666666614</v>
      </c>
      <c r="AQ13" s="146">
        <f t="shared" si="1"/>
        <v>0.77847222222222168</v>
      </c>
      <c r="AR13" s="146">
        <f t="shared" si="2"/>
        <v>0.78749999999999942</v>
      </c>
      <c r="AS13" s="146">
        <f t="shared" si="3"/>
        <v>0.80277777777777715</v>
      </c>
      <c r="AT13" s="123">
        <f t="shared" si="0"/>
        <v>0.82291666666666607</v>
      </c>
      <c r="AU13" s="123">
        <f t="shared" si="1"/>
        <v>0.82847222222222161</v>
      </c>
      <c r="AV13" s="123">
        <f t="shared" si="2"/>
        <v>0.83749999999999936</v>
      </c>
      <c r="AW13" s="123">
        <f t="shared" si="3"/>
        <v>0.85277777777777708</v>
      </c>
      <c r="AX13" s="123">
        <f t="shared" si="0"/>
        <v>0.87291666666666601</v>
      </c>
      <c r="AY13" s="123">
        <f t="shared" ref="AY13" si="70">AX13+8/1440</f>
        <v>0.87847222222222154</v>
      </c>
      <c r="AZ13" s="123">
        <f t="shared" ref="AZ13" si="71">AY13+13/1440</f>
        <v>0.88749999999999929</v>
      </c>
      <c r="BA13" s="123">
        <f t="shared" ref="BA13" si="72">AZ13+22/1440</f>
        <v>0.90277777777777701</v>
      </c>
      <c r="BB13" s="123">
        <f t="shared" ref="BB13" si="73">BA13+29/1440</f>
        <v>0.92291666666666594</v>
      </c>
      <c r="BC13" s="123">
        <f t="shared" ref="BC13" si="74">BB13+8/1440</f>
        <v>0.92847222222222148</v>
      </c>
      <c r="BD13" s="123"/>
      <c r="BE13" s="123"/>
      <c r="BF13" s="4">
        <v>22</v>
      </c>
      <c r="BG13" s="59">
        <f>(Q13-C13)+(AO13-U13)+(BC13-AS13)</f>
        <v>0.5499999999999996</v>
      </c>
      <c r="BH13" s="52">
        <f t="shared" si="50"/>
        <v>13.2</v>
      </c>
      <c r="BI13" s="54">
        <f t="shared" si="51"/>
        <v>13.58</v>
      </c>
    </row>
    <row r="14" spans="1:61" ht="16.5" thickBot="1">
      <c r="A14" s="273">
        <v>9</v>
      </c>
      <c r="B14" s="35">
        <v>8</v>
      </c>
      <c r="C14" s="19">
        <f t="shared" si="57"/>
        <v>0.2840277777777776</v>
      </c>
      <c r="D14" s="36">
        <f t="shared" si="65"/>
        <v>0.2930555555555554</v>
      </c>
      <c r="E14" s="19">
        <f t="shared" si="52"/>
        <v>0.30833333333333318</v>
      </c>
      <c r="F14" s="19">
        <f t="shared" si="46"/>
        <v>0.32847222222222205</v>
      </c>
      <c r="G14" s="19">
        <f t="shared" si="47"/>
        <v>0.33402777777777759</v>
      </c>
      <c r="H14" s="19">
        <f t="shared" si="48"/>
        <v>0.34305555555555539</v>
      </c>
      <c r="I14" s="19">
        <f t="shared" si="49"/>
        <v>0.35833333333333317</v>
      </c>
      <c r="J14" s="19">
        <f t="shared" si="0"/>
        <v>0.37847222222222204</v>
      </c>
      <c r="K14" s="19">
        <f t="shared" si="1"/>
        <v>0.38402777777777758</v>
      </c>
      <c r="L14" s="38">
        <f t="shared" si="2"/>
        <v>0.39305555555555538</v>
      </c>
      <c r="M14" s="44">
        <f t="shared" si="3"/>
        <v>0.40833333333333316</v>
      </c>
      <c r="N14" s="44">
        <f t="shared" si="0"/>
        <v>0.42847222222222203</v>
      </c>
      <c r="O14" s="44">
        <f t="shared" si="1"/>
        <v>0.43402777777777757</v>
      </c>
      <c r="P14" s="44">
        <f t="shared" si="2"/>
        <v>0.44305555555555537</v>
      </c>
      <c r="Q14" s="44">
        <f t="shared" si="3"/>
        <v>0.45833333333333315</v>
      </c>
      <c r="R14" s="38">
        <f t="shared" si="0"/>
        <v>0.47847222222222202</v>
      </c>
      <c r="S14" s="38">
        <f t="shared" si="1"/>
        <v>0.48402777777777756</v>
      </c>
      <c r="T14" s="38">
        <f t="shared" si="2"/>
        <v>0.49305555555555536</v>
      </c>
      <c r="U14" s="38">
        <f t="shared" si="3"/>
        <v>0.50833333333333308</v>
      </c>
      <c r="V14" s="38">
        <f t="shared" si="0"/>
        <v>0.52847222222222201</v>
      </c>
      <c r="W14" s="38">
        <f t="shared" si="1"/>
        <v>0.53402777777777755</v>
      </c>
      <c r="X14" s="38">
        <f t="shared" si="2"/>
        <v>0.54305555555555529</v>
      </c>
      <c r="Y14" s="38">
        <f t="shared" si="3"/>
        <v>0.55833333333333302</v>
      </c>
      <c r="Z14" s="38">
        <f t="shared" si="0"/>
        <v>0.57847222222222194</v>
      </c>
      <c r="AA14" s="38">
        <f t="shared" si="1"/>
        <v>0.58402777777777748</v>
      </c>
      <c r="AB14" s="38">
        <f t="shared" si="2"/>
        <v>0.59305555555555522</v>
      </c>
      <c r="AC14" s="134">
        <f t="shared" si="3"/>
        <v>0.60833333333333295</v>
      </c>
      <c r="AD14" s="38">
        <f t="shared" si="0"/>
        <v>0.62847222222222188</v>
      </c>
      <c r="AE14" s="38">
        <f t="shared" si="1"/>
        <v>0.63402777777777741</v>
      </c>
      <c r="AF14" s="38">
        <f t="shared" si="2"/>
        <v>0.64305555555555516</v>
      </c>
      <c r="AG14" s="38">
        <f t="shared" si="3"/>
        <v>0.65833333333333288</v>
      </c>
      <c r="AH14" s="38">
        <f t="shared" si="0"/>
        <v>0.67847222222222181</v>
      </c>
      <c r="AI14" s="44">
        <f t="shared" si="1"/>
        <v>0.68402777777777735</v>
      </c>
      <c r="AJ14" s="44">
        <f t="shared" si="2"/>
        <v>0.69305555555555509</v>
      </c>
      <c r="AK14" s="44">
        <f t="shared" si="3"/>
        <v>0.70833333333333282</v>
      </c>
      <c r="AL14" s="44">
        <f t="shared" si="0"/>
        <v>0.72847222222222174</v>
      </c>
      <c r="AM14" s="44">
        <f t="shared" si="1"/>
        <v>0.73402777777777728</v>
      </c>
      <c r="AN14" s="38">
        <f t="shared" si="2"/>
        <v>0.74305555555555503</v>
      </c>
      <c r="AO14" s="38">
        <f t="shared" si="3"/>
        <v>0.75833333333333275</v>
      </c>
      <c r="AP14" s="38">
        <f t="shared" si="0"/>
        <v>0.77847222222222168</v>
      </c>
      <c r="AQ14" s="141">
        <f t="shared" si="1"/>
        <v>0.78402777777777721</v>
      </c>
      <c r="AR14" s="141">
        <f t="shared" si="2"/>
        <v>0.79305555555555496</v>
      </c>
      <c r="AS14" s="141">
        <f t="shared" si="3"/>
        <v>0.80833333333333268</v>
      </c>
      <c r="AT14" s="141">
        <f t="shared" si="0"/>
        <v>0.82847222222222161</v>
      </c>
      <c r="AU14" s="141">
        <f t="shared" ref="AU14" si="75">AT14+8/1440</f>
        <v>0.83402777777777715</v>
      </c>
      <c r="AV14" s="141">
        <f t="shared" ref="AV14" si="76">AU14+13/1440</f>
        <v>0.84305555555555489</v>
      </c>
      <c r="AW14" s="141">
        <f t="shared" ref="AW14" si="77">AV14+22/1440</f>
        <v>0.85833333333333262</v>
      </c>
      <c r="AX14" s="141"/>
      <c r="AY14" s="149"/>
      <c r="AZ14" s="149"/>
      <c r="BA14" s="149"/>
      <c r="BB14" s="149"/>
      <c r="BC14" s="149"/>
      <c r="BD14" s="141"/>
      <c r="BE14" s="141"/>
      <c r="BF14" s="18">
        <v>19</v>
      </c>
      <c r="BG14" s="60">
        <f>(M14-C14)+(AI14-Q14)+(AW14-AM14)</f>
        <v>0.47430555555555509</v>
      </c>
      <c r="BH14" s="64">
        <f t="shared" si="50"/>
        <v>11.383333333333333</v>
      </c>
      <c r="BI14" s="56">
        <f t="shared" si="51"/>
        <v>11.763333333333334</v>
      </c>
    </row>
    <row r="15" spans="1:61">
      <c r="BF15" s="61">
        <f>SUM(BF6:BF14)</f>
        <v>182</v>
      </c>
      <c r="BG15" s="58"/>
      <c r="BH15" s="62">
        <f>SUM(BH6:BH14)</f>
        <v>109.16666666666669</v>
      </c>
      <c r="BI15" s="63">
        <f t="shared" si="51"/>
        <v>109.54666666666668</v>
      </c>
    </row>
    <row r="16" spans="1:61" s="179" customFormat="1" ht="15.75">
      <c r="A16" s="179" t="s">
        <v>23</v>
      </c>
      <c r="B16" s="180"/>
    </row>
    <row r="17" spans="1:4" s="179" customFormat="1" ht="15.75">
      <c r="A17" s="179" t="s">
        <v>78</v>
      </c>
      <c r="B17" s="271">
        <v>0.47916666666666669</v>
      </c>
      <c r="D17" s="179" t="s">
        <v>79</v>
      </c>
    </row>
    <row r="18" spans="1:4" s="179" customFormat="1" ht="15.75">
      <c r="A18" s="179" t="s">
        <v>80</v>
      </c>
      <c r="B18" s="265" t="s">
        <v>12</v>
      </c>
      <c r="D18" s="179" t="s">
        <v>83</v>
      </c>
    </row>
    <row r="19" spans="1:4" s="179" customFormat="1" ht="15.75">
      <c r="A19" s="266"/>
      <c r="B19" s="265" t="s">
        <v>46</v>
      </c>
      <c r="D19" s="268" t="s">
        <v>101</v>
      </c>
    </row>
    <row r="20" spans="1:4" s="179" customFormat="1" ht="15.75">
      <c r="A20" s="266"/>
      <c r="B20" s="265" t="s">
        <v>47</v>
      </c>
      <c r="D20" s="268" t="s">
        <v>102</v>
      </c>
    </row>
    <row r="21" spans="1:4" s="179" customFormat="1" ht="15.75">
      <c r="A21" s="179" t="s">
        <v>84</v>
      </c>
      <c r="B21" s="184">
        <v>3</v>
      </c>
      <c r="D21" s="179" t="s">
        <v>87</v>
      </c>
    </row>
    <row r="22" spans="1:4" s="179" customFormat="1" ht="15.75">
      <c r="A22" s="269">
        <v>4</v>
      </c>
      <c r="B22" s="270">
        <v>0.27083333333333331</v>
      </c>
      <c r="C22" s="269"/>
      <c r="D22" s="179" t="s">
        <v>88</v>
      </c>
    </row>
  </sheetData>
  <mergeCells count="6">
    <mergeCell ref="BI4:BI5"/>
    <mergeCell ref="A4:A5"/>
    <mergeCell ref="B4:B5"/>
    <mergeCell ref="C4:BE4"/>
    <mergeCell ref="BF4:BF5"/>
    <mergeCell ref="BG4:BH5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R30"/>
  <sheetViews>
    <sheetView zoomScale="80" zoomScaleNormal="80" workbookViewId="0">
      <selection activeCell="P42" sqref="P42:Q42"/>
    </sheetView>
  </sheetViews>
  <sheetFormatPr defaultRowHeight="15"/>
  <cols>
    <col min="3" max="66" width="6.85546875" customWidth="1"/>
  </cols>
  <sheetData>
    <row r="1" spans="1:70">
      <c r="B1" s="156"/>
    </row>
    <row r="2" spans="1:70" ht="15.75">
      <c r="B2" s="156"/>
      <c r="I2" s="8"/>
      <c r="J2" s="8"/>
      <c r="K2" s="8"/>
      <c r="L2" s="8"/>
      <c r="M2" s="8"/>
      <c r="N2" s="8"/>
      <c r="O2" s="8"/>
      <c r="P2" s="8"/>
      <c r="Q2" s="12" t="s">
        <v>49</v>
      </c>
      <c r="R2" s="12"/>
      <c r="S2" s="12"/>
      <c r="T2" s="12"/>
      <c r="U2" s="12"/>
      <c r="V2" s="12"/>
      <c r="Y2" s="119" t="s">
        <v>69</v>
      </c>
      <c r="AD2" s="12" t="s">
        <v>22</v>
      </c>
      <c r="AH2" s="12" t="s">
        <v>63</v>
      </c>
      <c r="AK2" s="202" t="s">
        <v>96</v>
      </c>
    </row>
    <row r="3" spans="1:70" ht="15.75" thickBot="1">
      <c r="B3" s="156"/>
      <c r="Q3" s="13" t="s">
        <v>50</v>
      </c>
      <c r="W3" t="s">
        <v>30</v>
      </c>
      <c r="AB3" s="107"/>
      <c r="AC3" s="161"/>
    </row>
    <row r="4" spans="1:70" ht="15" customHeight="1">
      <c r="A4" s="323" t="s">
        <v>0</v>
      </c>
      <c r="B4" s="332" t="s">
        <v>2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27"/>
      <c r="BC4" s="327"/>
      <c r="BD4" s="327"/>
      <c r="BE4" s="327"/>
      <c r="BF4" s="327"/>
      <c r="BG4" s="327"/>
      <c r="BH4" s="327"/>
      <c r="BI4" s="327"/>
      <c r="BJ4" s="327"/>
      <c r="BK4" s="327"/>
      <c r="BL4" s="327"/>
      <c r="BM4" s="327"/>
      <c r="BN4" s="327"/>
      <c r="BO4" s="306" t="s">
        <v>5</v>
      </c>
      <c r="BP4" s="308" t="s">
        <v>6</v>
      </c>
      <c r="BQ4" s="309"/>
      <c r="BR4" s="310" t="s">
        <v>7</v>
      </c>
    </row>
    <row r="5" spans="1:70" ht="15.75">
      <c r="A5" s="324"/>
      <c r="B5" s="333"/>
      <c r="C5" s="2" t="s">
        <v>52</v>
      </c>
      <c r="D5" s="2" t="s">
        <v>46</v>
      </c>
      <c r="E5" s="2" t="s">
        <v>1</v>
      </c>
      <c r="F5" s="2" t="s">
        <v>51</v>
      </c>
      <c r="G5" s="2" t="s">
        <v>1</v>
      </c>
      <c r="H5" s="2" t="s">
        <v>46</v>
      </c>
      <c r="I5" s="2" t="s">
        <v>52</v>
      </c>
      <c r="J5" s="2" t="s">
        <v>46</v>
      </c>
      <c r="K5" s="2" t="s">
        <v>1</v>
      </c>
      <c r="L5" s="2" t="s">
        <v>51</v>
      </c>
      <c r="M5" s="2" t="s">
        <v>1</v>
      </c>
      <c r="N5" s="2" t="s">
        <v>46</v>
      </c>
      <c r="O5" s="2" t="s">
        <v>52</v>
      </c>
      <c r="P5" s="2" t="s">
        <v>46</v>
      </c>
      <c r="Q5" s="2" t="s">
        <v>1</v>
      </c>
      <c r="R5" s="2" t="s">
        <v>51</v>
      </c>
      <c r="S5" s="2" t="s">
        <v>1</v>
      </c>
      <c r="T5" s="2" t="s">
        <v>46</v>
      </c>
      <c r="U5" s="2" t="s">
        <v>52</v>
      </c>
      <c r="V5" s="2" t="s">
        <v>46</v>
      </c>
      <c r="W5" s="2" t="s">
        <v>1</v>
      </c>
      <c r="X5" s="2" t="s">
        <v>51</v>
      </c>
      <c r="Y5" s="2" t="s">
        <v>1</v>
      </c>
      <c r="Z5" s="2" t="s">
        <v>46</v>
      </c>
      <c r="AA5" s="2" t="s">
        <v>52</v>
      </c>
      <c r="AB5" s="2" t="s">
        <v>46</v>
      </c>
      <c r="AC5" s="2" t="s">
        <v>1</v>
      </c>
      <c r="AD5" s="2" t="s">
        <v>51</v>
      </c>
      <c r="AE5" s="2" t="s">
        <v>1</v>
      </c>
      <c r="AF5" s="2" t="s">
        <v>46</v>
      </c>
      <c r="AG5" s="2" t="s">
        <v>52</v>
      </c>
      <c r="AH5" s="2" t="s">
        <v>46</v>
      </c>
      <c r="AI5" s="2" t="s">
        <v>1</v>
      </c>
      <c r="AJ5" s="2" t="s">
        <v>51</v>
      </c>
      <c r="AK5" s="2" t="s">
        <v>1</v>
      </c>
      <c r="AL5" s="2" t="s">
        <v>46</v>
      </c>
      <c r="AM5" s="2" t="s">
        <v>52</v>
      </c>
      <c r="AN5" s="2" t="s">
        <v>46</v>
      </c>
      <c r="AO5" s="2" t="s">
        <v>1</v>
      </c>
      <c r="AP5" s="2" t="s">
        <v>51</v>
      </c>
      <c r="AQ5" s="2" t="s">
        <v>1</v>
      </c>
      <c r="AR5" s="2" t="s">
        <v>46</v>
      </c>
      <c r="AS5" s="2" t="s">
        <v>52</v>
      </c>
      <c r="AT5" s="2" t="s">
        <v>46</v>
      </c>
      <c r="AU5" s="2" t="s">
        <v>1</v>
      </c>
      <c r="AV5" s="2" t="s">
        <v>51</v>
      </c>
      <c r="AW5" s="2" t="s">
        <v>1</v>
      </c>
      <c r="AX5" s="2" t="s">
        <v>46</v>
      </c>
      <c r="AY5" s="2" t="s">
        <v>52</v>
      </c>
      <c r="AZ5" s="2" t="s">
        <v>46</v>
      </c>
      <c r="BA5" s="2" t="s">
        <v>1</v>
      </c>
      <c r="BB5" s="2" t="s">
        <v>51</v>
      </c>
      <c r="BC5" s="2" t="s">
        <v>1</v>
      </c>
      <c r="BD5" s="2" t="s">
        <v>46</v>
      </c>
      <c r="BE5" s="2" t="s">
        <v>52</v>
      </c>
      <c r="BF5" s="2" t="s">
        <v>46</v>
      </c>
      <c r="BG5" s="2" t="s">
        <v>1</v>
      </c>
      <c r="BH5" s="2" t="s">
        <v>51</v>
      </c>
      <c r="BI5" s="2" t="s">
        <v>1</v>
      </c>
      <c r="BJ5" s="2" t="s">
        <v>46</v>
      </c>
      <c r="BK5" s="2" t="s">
        <v>52</v>
      </c>
      <c r="BL5" s="2" t="s">
        <v>46</v>
      </c>
      <c r="BM5" s="2" t="s">
        <v>1</v>
      </c>
      <c r="BN5" s="2" t="s">
        <v>51</v>
      </c>
      <c r="BO5" s="307"/>
      <c r="BP5" s="49"/>
      <c r="BQ5" s="53"/>
      <c r="BR5" s="311"/>
    </row>
    <row r="6" spans="1:70" s="23" customFormat="1" ht="16.5" thickBot="1">
      <c r="A6" s="260">
        <v>1</v>
      </c>
      <c r="B6" s="116">
        <v>6</v>
      </c>
      <c r="C6" s="32">
        <f>C12+54/1440</f>
        <v>0.28749999999999998</v>
      </c>
      <c r="D6" s="9">
        <f>C6+17/1440</f>
        <v>0.29930555555555555</v>
      </c>
      <c r="E6" s="9">
        <f>D6+21/1440</f>
        <v>0.31388888888888888</v>
      </c>
      <c r="F6" s="9">
        <f>E6+7/1440</f>
        <v>0.31874999999999998</v>
      </c>
      <c r="G6" s="9">
        <f>F6+7/1440</f>
        <v>0.32361111111111107</v>
      </c>
      <c r="H6" s="9">
        <f>G6+21/1440</f>
        <v>0.33819444444444441</v>
      </c>
      <c r="I6" s="9">
        <f>H6+17/1440</f>
        <v>0.35</v>
      </c>
      <c r="J6" s="9">
        <f t="shared" ref="J6:J12" si="0">I6+17/1440</f>
        <v>0.36180555555555555</v>
      </c>
      <c r="K6" s="9">
        <f t="shared" ref="K6:K20" si="1">J6+21/1440</f>
        <v>0.37638888888888888</v>
      </c>
      <c r="L6" s="9">
        <f t="shared" ref="L6:L20" si="2">K6+7/1440</f>
        <v>0.38124999999999998</v>
      </c>
      <c r="M6" s="9">
        <f t="shared" ref="M6:M20" si="3">L6+7/1440</f>
        <v>0.38611111111111107</v>
      </c>
      <c r="N6" s="9">
        <f t="shared" ref="N6:N20" si="4">M6+21/1440</f>
        <v>0.40069444444444441</v>
      </c>
      <c r="O6" s="20">
        <f t="shared" ref="O6:O20" si="5">N6+17/1440</f>
        <v>0.41249999999999998</v>
      </c>
      <c r="P6" s="20">
        <f t="shared" ref="P6:P12" si="6">O6+17/1440</f>
        <v>0.42430555555555555</v>
      </c>
      <c r="Q6" s="20">
        <f t="shared" ref="Q6:Q20" si="7">P6+21/1440</f>
        <v>0.43888888888888888</v>
      </c>
      <c r="R6" s="20">
        <f t="shared" ref="R6:R20" si="8">Q6+7/1440</f>
        <v>0.44374999999999998</v>
      </c>
      <c r="S6" s="9">
        <f t="shared" ref="S6:S20" si="9">R6+7/1440</f>
        <v>0.44861111111111107</v>
      </c>
      <c r="T6" s="9">
        <f t="shared" ref="T6:T20" si="10">S6+21/1440</f>
        <v>0.46319444444444441</v>
      </c>
      <c r="U6" s="9">
        <f t="shared" ref="U6:U20" si="11">T6+17/1440</f>
        <v>0.47499999999999998</v>
      </c>
      <c r="V6" s="9">
        <f t="shared" ref="V6:V12" si="12">U6+17/1440</f>
        <v>0.48680555555555555</v>
      </c>
      <c r="W6" s="9">
        <f t="shared" ref="W6:W20" si="13">V6+21/1440</f>
        <v>0.50138888888888888</v>
      </c>
      <c r="X6" s="9">
        <f t="shared" ref="X6:X20" si="14">W6+7/1440</f>
        <v>0.50624999999999998</v>
      </c>
      <c r="Y6" s="9">
        <f t="shared" ref="Y6:Y20" si="15">X6+7/1440</f>
        <v>0.51111111111111107</v>
      </c>
      <c r="Z6" s="9">
        <f t="shared" ref="Z6:Z20" si="16">Y6+21/1440</f>
        <v>0.52569444444444435</v>
      </c>
      <c r="AA6" s="9">
        <f t="shared" ref="AA6:AA20" si="17">Z6+17/1440</f>
        <v>0.53749999999999987</v>
      </c>
      <c r="AB6" s="9">
        <f t="shared" ref="AB6:AB12" si="18">AA6+17/1440</f>
        <v>0.54930555555555538</v>
      </c>
      <c r="AC6" s="9">
        <f t="shared" ref="AC6:AC20" si="19">AB6+21/1440</f>
        <v>0.56388888888888866</v>
      </c>
      <c r="AD6" s="9">
        <f t="shared" ref="AD6:AD20" si="20">AC6+7/1440</f>
        <v>0.56874999999999976</v>
      </c>
      <c r="AE6" s="9">
        <f t="shared" ref="AE6:AE20" si="21">AD6+7/1440</f>
        <v>0.57361111111111085</v>
      </c>
      <c r="AF6" s="9">
        <f t="shared" ref="AF6:AF20" si="22">AE6+21/1440</f>
        <v>0.58819444444444413</v>
      </c>
      <c r="AG6" s="137">
        <f t="shared" ref="AG6:AG20" si="23">AF6+17/1440</f>
        <v>0.59999999999999964</v>
      </c>
      <c r="AH6" s="20">
        <f t="shared" ref="AH6:AH12" si="24">AG6+17/1440</f>
        <v>0.61180555555555516</v>
      </c>
      <c r="AI6" s="20">
        <f t="shared" ref="AI6:AI20" si="25">AH6+21/1440</f>
        <v>0.62638888888888844</v>
      </c>
      <c r="AJ6" s="20">
        <f t="shared" ref="AJ6:AJ20" si="26">AI6+7/1440</f>
        <v>0.63124999999999953</v>
      </c>
      <c r="AK6" s="9">
        <f t="shared" ref="AK6:AK20" si="27">AJ6+7/1440</f>
        <v>0.63611111111111063</v>
      </c>
      <c r="AL6" s="9">
        <f t="shared" ref="AL6:AL20" si="28">AK6+21/1440</f>
        <v>0.65069444444444391</v>
      </c>
      <c r="AM6" s="9">
        <f t="shared" ref="AM6:AM20" si="29">AL6+17/1440</f>
        <v>0.66249999999999942</v>
      </c>
      <c r="AN6" s="9">
        <f t="shared" ref="AN6:AN12" si="30">AM6+17/1440</f>
        <v>0.67430555555555494</v>
      </c>
      <c r="AO6" s="9">
        <f t="shared" ref="AO6:AO20" si="31">AN6+21/1440</f>
        <v>0.68888888888888822</v>
      </c>
      <c r="AP6" s="9">
        <f t="shared" ref="AP6:AP20" si="32">AO6+7/1440</f>
        <v>0.69374999999999931</v>
      </c>
      <c r="AQ6" s="9">
        <f t="shared" ref="AQ6:AQ20" si="33">AP6+7/1440</f>
        <v>0.69861111111111041</v>
      </c>
      <c r="AR6" s="9">
        <f t="shared" ref="AR6:AR20" si="34">AQ6+21/1440</f>
        <v>0.71319444444444369</v>
      </c>
      <c r="AS6" s="9">
        <f t="shared" ref="AS6:AS20" si="35">AR6+17/1440</f>
        <v>0.7249999999999992</v>
      </c>
      <c r="AT6" s="9">
        <f t="shared" ref="AT6:AT12" si="36">AS6+17/1440</f>
        <v>0.73680555555555471</v>
      </c>
      <c r="AU6" s="9">
        <f t="shared" ref="AU6:AU20" si="37">AT6+21/1440</f>
        <v>0.751388888888888</v>
      </c>
      <c r="AV6" s="9">
        <f t="shared" ref="AV6:AV20" si="38">AU6+7/1440</f>
        <v>0.75624999999999909</v>
      </c>
      <c r="AW6" s="9">
        <f t="shared" ref="AW6:AW20" si="39">AV6+7/1440</f>
        <v>0.76111111111111018</v>
      </c>
      <c r="AX6" s="9">
        <f t="shared" ref="AX6:AX20" si="40">AW6+21/1440</f>
        <v>0.77569444444444346</v>
      </c>
      <c r="AY6" s="9">
        <f t="shared" ref="AY6:AY20" si="41">AX6+17/1440</f>
        <v>0.78749999999999898</v>
      </c>
      <c r="AZ6" s="9">
        <f t="shared" ref="AZ6:AZ12" si="42">AY6+17/1440</f>
        <v>0.79930555555555449</v>
      </c>
      <c r="BA6" s="9">
        <f t="shared" ref="BA6:BA20" si="43">AZ6+21/1440</f>
        <v>0.81388888888888777</v>
      </c>
      <c r="BB6" s="9">
        <f t="shared" ref="BB6:BB20" si="44">BA6+7/1440</f>
        <v>0.81874999999999887</v>
      </c>
      <c r="BC6" s="9"/>
      <c r="BD6" s="9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66">
        <v>15</v>
      </c>
      <c r="BP6" s="73">
        <f>(O6-C6)+(AG6-R6)+(BB6-AJ6)</f>
        <v>0.468749999999999</v>
      </c>
      <c r="BQ6" s="74">
        <f>HOUR(BP6)+MINUTE(BP6)/60</f>
        <v>11.25</v>
      </c>
      <c r="BR6" s="29">
        <f>BQ6+0.38</f>
        <v>11.63</v>
      </c>
    </row>
    <row r="7" spans="1:70" s="23" customFormat="1" ht="16.5" thickBot="1">
      <c r="A7" s="260">
        <v>2</v>
      </c>
      <c r="B7" s="116">
        <v>6</v>
      </c>
      <c r="C7" s="69">
        <f>C6+6/1440</f>
        <v>0.29166666666666663</v>
      </c>
      <c r="D7" s="9">
        <f t="shared" ref="D7:D12" si="45">C7+17/1440</f>
        <v>0.3034722222222222</v>
      </c>
      <c r="E7" s="9">
        <f t="shared" ref="E7:E20" si="46">D7+21/1440</f>
        <v>0.31805555555555554</v>
      </c>
      <c r="F7" s="9">
        <f t="shared" ref="F7:F20" si="47">E7+7/1440</f>
        <v>0.32291666666666663</v>
      </c>
      <c r="G7" s="9">
        <f t="shared" ref="G7:G20" si="48">F7+7/1440</f>
        <v>0.32777777777777772</v>
      </c>
      <c r="H7" s="9">
        <f t="shared" ref="H7:H20" si="49">G7+21/1440</f>
        <v>0.34236111111111106</v>
      </c>
      <c r="I7" s="9">
        <f t="shared" ref="I7:I20" si="50">H7+17/1440</f>
        <v>0.35416666666666663</v>
      </c>
      <c r="J7" s="9">
        <f t="shared" si="0"/>
        <v>0.3659722222222222</v>
      </c>
      <c r="K7" s="9">
        <f t="shared" si="1"/>
        <v>0.38055555555555554</v>
      </c>
      <c r="L7" s="9">
        <f t="shared" si="2"/>
        <v>0.38541666666666663</v>
      </c>
      <c r="M7" s="9">
        <f t="shared" si="3"/>
        <v>0.39027777777777772</v>
      </c>
      <c r="N7" s="9">
        <f t="shared" si="4"/>
        <v>0.40486111111111106</v>
      </c>
      <c r="O7" s="9">
        <f t="shared" si="5"/>
        <v>0.41666666666666663</v>
      </c>
      <c r="P7" s="9">
        <f t="shared" si="6"/>
        <v>0.4284722222222222</v>
      </c>
      <c r="Q7" s="9">
        <f t="shared" si="7"/>
        <v>0.44305555555555554</v>
      </c>
      <c r="R7" s="20">
        <f t="shared" si="8"/>
        <v>0.44791666666666663</v>
      </c>
      <c r="S7" s="20">
        <f t="shared" si="9"/>
        <v>0.45277777777777772</v>
      </c>
      <c r="T7" s="20">
        <f t="shared" si="10"/>
        <v>0.46736111111111106</v>
      </c>
      <c r="U7" s="20">
        <f t="shared" si="11"/>
        <v>0.47916666666666663</v>
      </c>
      <c r="V7" s="9">
        <f t="shared" si="12"/>
        <v>0.4909722222222222</v>
      </c>
      <c r="W7" s="9">
        <f t="shared" si="13"/>
        <v>0.50555555555555554</v>
      </c>
      <c r="X7" s="9">
        <f t="shared" si="14"/>
        <v>0.51041666666666663</v>
      </c>
      <c r="Y7" s="9">
        <f t="shared" si="15"/>
        <v>0.51527777777777772</v>
      </c>
      <c r="Z7" s="9">
        <f t="shared" si="16"/>
        <v>0.52986111111111101</v>
      </c>
      <c r="AA7" s="9">
        <f t="shared" si="17"/>
        <v>0.54166666666666652</v>
      </c>
      <c r="AB7" s="9">
        <f t="shared" si="18"/>
        <v>0.55347222222222203</v>
      </c>
      <c r="AC7" s="9">
        <f t="shared" si="19"/>
        <v>0.56805555555555531</v>
      </c>
      <c r="AD7" s="9">
        <f t="shared" si="20"/>
        <v>0.57291666666666641</v>
      </c>
      <c r="AE7" s="9">
        <f t="shared" si="21"/>
        <v>0.5777777777777775</v>
      </c>
      <c r="AF7" s="106">
        <f t="shared" si="22"/>
        <v>0.59236111111111078</v>
      </c>
      <c r="AG7" s="142">
        <f t="shared" si="23"/>
        <v>0.6041666666666663</v>
      </c>
      <c r="AH7" s="105">
        <f t="shared" si="24"/>
        <v>0.61597222222222181</v>
      </c>
      <c r="AI7" s="9">
        <f t="shared" si="25"/>
        <v>0.63055555555555509</v>
      </c>
      <c r="AJ7" s="10">
        <f t="shared" si="26"/>
        <v>0.63541666666666619</v>
      </c>
      <c r="AK7" s="10">
        <f t="shared" si="27"/>
        <v>0.64027777777777728</v>
      </c>
      <c r="AL7" s="10">
        <f t="shared" si="28"/>
        <v>0.65486111111111056</v>
      </c>
      <c r="AM7" s="10">
        <f t="shared" si="29"/>
        <v>0.66666666666666607</v>
      </c>
      <c r="AN7" s="9">
        <f t="shared" si="30"/>
        <v>0.67847222222222159</v>
      </c>
      <c r="AO7" s="9">
        <f t="shared" si="31"/>
        <v>0.69305555555555487</v>
      </c>
      <c r="AP7" s="9">
        <f t="shared" si="32"/>
        <v>0.69791666666666596</v>
      </c>
      <c r="AQ7" s="9">
        <f t="shared" si="33"/>
        <v>0.70277777777777706</v>
      </c>
      <c r="AR7" s="9">
        <f t="shared" si="34"/>
        <v>0.71736111111111034</v>
      </c>
      <c r="AS7" s="20">
        <f t="shared" si="35"/>
        <v>0.72916666666666585</v>
      </c>
      <c r="AT7" s="20">
        <f t="shared" si="36"/>
        <v>0.74097222222222137</v>
      </c>
      <c r="AU7" s="20">
        <f t="shared" si="37"/>
        <v>0.75555555555555465</v>
      </c>
      <c r="AV7" s="20">
        <f t="shared" si="38"/>
        <v>0.76041666666666574</v>
      </c>
      <c r="AW7" s="9">
        <f t="shared" si="39"/>
        <v>0.76527777777777684</v>
      </c>
      <c r="AX7" s="9">
        <f t="shared" si="40"/>
        <v>0.77986111111111012</v>
      </c>
      <c r="AY7" s="9">
        <f t="shared" si="41"/>
        <v>0.79166666666666563</v>
      </c>
      <c r="AZ7" s="9">
        <f t="shared" si="42"/>
        <v>0.80347222222222114</v>
      </c>
      <c r="BA7" s="9">
        <f t="shared" si="43"/>
        <v>0.81805555555555443</v>
      </c>
      <c r="BB7" s="9">
        <f t="shared" si="44"/>
        <v>0.82291666666666552</v>
      </c>
      <c r="BC7" s="9">
        <f t="shared" ref="BC7:BC20" si="51">BB7+7/1440</f>
        <v>0.82777777777777661</v>
      </c>
      <c r="BD7" s="9">
        <f t="shared" ref="BD7:BD20" si="52">BC7+21/1440</f>
        <v>0.84236111111110989</v>
      </c>
      <c r="BE7" s="10">
        <f t="shared" ref="BE7:BE15" si="53">BD7+17/1440</f>
        <v>0.85416666666666541</v>
      </c>
      <c r="BF7" s="10">
        <f t="shared" ref="BF7:BF12" si="54">BE7+17/1440</f>
        <v>0.86597222222222092</v>
      </c>
      <c r="BG7" s="10">
        <f t="shared" ref="BG7:BG12" si="55">BF7+21/1440</f>
        <v>0.8805555555555542</v>
      </c>
      <c r="BH7" s="10">
        <f t="shared" ref="BH7:BH12" si="56">BG7+7/1440</f>
        <v>0.8854166666666653</v>
      </c>
      <c r="BI7" s="10"/>
      <c r="BJ7" s="10"/>
      <c r="BK7" s="10"/>
      <c r="BL7" s="10"/>
      <c r="BM7" s="10"/>
      <c r="BN7" s="10"/>
      <c r="BO7" s="66">
        <v>17</v>
      </c>
      <c r="BP7" s="73">
        <f>(R7-C7)+(AS7-U7)+(BH7-AV7)</f>
        <v>0.53124999999999878</v>
      </c>
      <c r="BQ7" s="74">
        <f>HOUR(BP7)+MINUTE(BP7)/60</f>
        <v>12.75</v>
      </c>
      <c r="BR7" s="29">
        <f t="shared" ref="BR7:BR20" si="57">BQ7+0.38</f>
        <v>13.13</v>
      </c>
    </row>
    <row r="8" spans="1:70" s="23" customFormat="1" ht="16.5" thickBot="1">
      <c r="A8" s="260">
        <v>3</v>
      </c>
      <c r="B8" s="116">
        <v>6</v>
      </c>
      <c r="C8" s="69">
        <f t="shared" ref="C8:C11" si="58">C7+6/1440</f>
        <v>0.29583333333333328</v>
      </c>
      <c r="D8" s="9">
        <f t="shared" si="45"/>
        <v>0.30763888888888885</v>
      </c>
      <c r="E8" s="9">
        <f t="shared" si="46"/>
        <v>0.32222222222222219</v>
      </c>
      <c r="F8" s="9">
        <f t="shared" si="47"/>
        <v>0.32708333333333328</v>
      </c>
      <c r="G8" s="9">
        <f t="shared" si="48"/>
        <v>0.33194444444444438</v>
      </c>
      <c r="H8" s="9">
        <f t="shared" si="49"/>
        <v>0.34652777777777771</v>
      </c>
      <c r="I8" s="9">
        <f t="shared" si="50"/>
        <v>0.35833333333333328</v>
      </c>
      <c r="J8" s="9">
        <f t="shared" si="0"/>
        <v>0.37013888888888885</v>
      </c>
      <c r="K8" s="9">
        <f t="shared" si="1"/>
        <v>0.38472222222222219</v>
      </c>
      <c r="L8" s="9">
        <f t="shared" si="2"/>
        <v>0.38958333333333328</v>
      </c>
      <c r="M8" s="9">
        <f t="shared" si="3"/>
        <v>0.39444444444444438</v>
      </c>
      <c r="N8" s="9">
        <f t="shared" si="4"/>
        <v>0.40902777777777771</v>
      </c>
      <c r="O8" s="9">
        <f t="shared" si="5"/>
        <v>0.42083333333333328</v>
      </c>
      <c r="P8" s="9">
        <f t="shared" si="6"/>
        <v>0.43263888888888885</v>
      </c>
      <c r="Q8" s="9">
        <f t="shared" si="7"/>
        <v>0.44722222222222219</v>
      </c>
      <c r="R8" s="9">
        <f t="shared" si="8"/>
        <v>0.45208333333333328</v>
      </c>
      <c r="S8" s="9">
        <f t="shared" si="9"/>
        <v>0.45694444444444438</v>
      </c>
      <c r="T8" s="9">
        <f t="shared" si="10"/>
        <v>0.47152777777777771</v>
      </c>
      <c r="U8" s="20">
        <f t="shared" si="11"/>
        <v>0.48333333333333328</v>
      </c>
      <c r="V8" s="20">
        <f t="shared" si="12"/>
        <v>0.49513888888888885</v>
      </c>
      <c r="W8" s="20">
        <f t="shared" si="13"/>
        <v>0.50972222222222219</v>
      </c>
      <c r="X8" s="20">
        <f t="shared" si="14"/>
        <v>0.51458333333333328</v>
      </c>
      <c r="Y8" s="9">
        <f t="shared" si="15"/>
        <v>0.51944444444444438</v>
      </c>
      <c r="Z8" s="9">
        <f t="shared" si="16"/>
        <v>0.53402777777777766</v>
      </c>
      <c r="AA8" s="9">
        <f t="shared" si="17"/>
        <v>0.54583333333333317</v>
      </c>
      <c r="AB8" s="9">
        <f t="shared" si="18"/>
        <v>0.55763888888888868</v>
      </c>
      <c r="AC8" s="9">
        <f t="shared" si="19"/>
        <v>0.57222222222222197</v>
      </c>
      <c r="AD8" s="9">
        <f t="shared" si="20"/>
        <v>0.57708333333333306</v>
      </c>
      <c r="AE8" s="9">
        <f t="shared" si="21"/>
        <v>0.58194444444444415</v>
      </c>
      <c r="AF8" s="9">
        <f t="shared" si="22"/>
        <v>0.59652777777777743</v>
      </c>
      <c r="AG8" s="143">
        <f t="shared" si="23"/>
        <v>0.60833333333333295</v>
      </c>
      <c r="AH8" s="9">
        <f t="shared" si="24"/>
        <v>0.62013888888888846</v>
      </c>
      <c r="AI8" s="9">
        <f t="shared" si="25"/>
        <v>0.63472222222222174</v>
      </c>
      <c r="AJ8" s="20">
        <f t="shared" si="26"/>
        <v>0.63958333333333284</v>
      </c>
      <c r="AK8" s="20">
        <f t="shared" si="27"/>
        <v>0.64444444444444393</v>
      </c>
      <c r="AL8" s="20">
        <f t="shared" si="28"/>
        <v>0.65902777777777721</v>
      </c>
      <c r="AM8" s="20">
        <f t="shared" si="29"/>
        <v>0.67083333333333273</v>
      </c>
      <c r="AN8" s="9">
        <f t="shared" si="30"/>
        <v>0.68263888888888824</v>
      </c>
      <c r="AO8" s="9">
        <f t="shared" si="31"/>
        <v>0.69722222222222152</v>
      </c>
      <c r="AP8" s="9">
        <f t="shared" si="32"/>
        <v>0.70208333333333262</v>
      </c>
      <c r="AQ8" s="9">
        <f t="shared" si="33"/>
        <v>0.70694444444444371</v>
      </c>
      <c r="AR8" s="9">
        <f t="shared" si="34"/>
        <v>0.72152777777777699</v>
      </c>
      <c r="AS8" s="9">
        <f t="shared" si="35"/>
        <v>0.7333333333333325</v>
      </c>
      <c r="AT8" s="9">
        <f t="shared" si="36"/>
        <v>0.74513888888888802</v>
      </c>
      <c r="AU8" s="9">
        <f t="shared" si="37"/>
        <v>0.7597222222222213</v>
      </c>
      <c r="AV8" s="9">
        <f t="shared" si="38"/>
        <v>0.76458333333333239</v>
      </c>
      <c r="AW8" s="9">
        <f t="shared" si="39"/>
        <v>0.76944444444444349</v>
      </c>
      <c r="AX8" s="9">
        <f t="shared" si="40"/>
        <v>0.78402777777777677</v>
      </c>
      <c r="AY8" s="9">
        <f t="shared" si="41"/>
        <v>0.79583333333333228</v>
      </c>
      <c r="AZ8" s="9">
        <f t="shared" si="42"/>
        <v>0.8076388888888878</v>
      </c>
      <c r="BA8" s="9">
        <f t="shared" si="43"/>
        <v>0.82222222222222108</v>
      </c>
      <c r="BB8" s="9">
        <f t="shared" si="44"/>
        <v>0.82708333333333217</v>
      </c>
      <c r="BC8" s="9"/>
      <c r="BD8" s="9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66">
        <v>15</v>
      </c>
      <c r="BP8" s="73">
        <f>(U8-C8)+(AJ8-X8)+(BB8-AM8)</f>
        <v>0.468749999999999</v>
      </c>
      <c r="BQ8" s="74">
        <f t="shared" ref="BQ8:BQ20" si="59">HOUR(BP8)+MINUTE(BP8)/60</f>
        <v>11.25</v>
      </c>
      <c r="BR8" s="29">
        <f t="shared" si="57"/>
        <v>11.63</v>
      </c>
    </row>
    <row r="9" spans="1:70" s="23" customFormat="1" ht="16.5" thickBot="1">
      <c r="A9" s="260">
        <v>4</v>
      </c>
      <c r="B9" s="116">
        <v>6</v>
      </c>
      <c r="C9" s="69">
        <f t="shared" si="58"/>
        <v>0.29999999999999993</v>
      </c>
      <c r="D9" s="9">
        <f t="shared" si="45"/>
        <v>0.3118055555555555</v>
      </c>
      <c r="E9" s="9">
        <f t="shared" si="46"/>
        <v>0.32638888888888884</v>
      </c>
      <c r="F9" s="9">
        <f t="shared" si="47"/>
        <v>0.33124999999999993</v>
      </c>
      <c r="G9" s="9">
        <f t="shared" si="48"/>
        <v>0.33611111111111103</v>
      </c>
      <c r="H9" s="9">
        <f t="shared" si="49"/>
        <v>0.35069444444444436</v>
      </c>
      <c r="I9" s="9">
        <f t="shared" si="50"/>
        <v>0.36249999999999993</v>
      </c>
      <c r="J9" s="9">
        <f t="shared" si="0"/>
        <v>0.3743055555555555</v>
      </c>
      <c r="K9" s="9">
        <f t="shared" si="1"/>
        <v>0.38888888888888884</v>
      </c>
      <c r="L9" s="9">
        <f t="shared" si="2"/>
        <v>0.39374999999999993</v>
      </c>
      <c r="M9" s="9">
        <f t="shared" si="3"/>
        <v>0.39861111111111103</v>
      </c>
      <c r="N9" s="9">
        <f t="shared" si="4"/>
        <v>0.41319444444444436</v>
      </c>
      <c r="O9" s="20">
        <f t="shared" si="5"/>
        <v>0.42499999999999993</v>
      </c>
      <c r="P9" s="20">
        <f t="shared" si="6"/>
        <v>0.4368055555555555</v>
      </c>
      <c r="Q9" s="20">
        <f t="shared" si="7"/>
        <v>0.45138888888888884</v>
      </c>
      <c r="R9" s="20">
        <f t="shared" si="8"/>
        <v>0.45624999999999993</v>
      </c>
      <c r="S9" s="9">
        <f t="shared" si="9"/>
        <v>0.46111111111111103</v>
      </c>
      <c r="T9" s="9">
        <f t="shared" si="10"/>
        <v>0.47569444444444436</v>
      </c>
      <c r="U9" s="9">
        <f t="shared" si="11"/>
        <v>0.48749999999999993</v>
      </c>
      <c r="V9" s="9">
        <f t="shared" si="12"/>
        <v>0.4993055555555555</v>
      </c>
      <c r="W9" s="9">
        <f t="shared" si="13"/>
        <v>0.51388888888888884</v>
      </c>
      <c r="X9" s="9">
        <f t="shared" si="14"/>
        <v>0.51874999999999993</v>
      </c>
      <c r="Y9" s="9">
        <f t="shared" si="15"/>
        <v>0.52361111111111103</v>
      </c>
      <c r="Z9" s="9">
        <f t="shared" si="16"/>
        <v>0.53819444444444431</v>
      </c>
      <c r="AA9" s="9">
        <f t="shared" si="17"/>
        <v>0.54999999999999982</v>
      </c>
      <c r="AB9" s="9">
        <f t="shared" si="18"/>
        <v>0.56180555555555534</v>
      </c>
      <c r="AC9" s="9">
        <f t="shared" si="19"/>
        <v>0.57638888888888862</v>
      </c>
      <c r="AD9" s="9">
        <f t="shared" si="20"/>
        <v>0.58124999999999971</v>
      </c>
      <c r="AE9" s="9">
        <f t="shared" si="21"/>
        <v>0.58611111111111081</v>
      </c>
      <c r="AF9" s="106">
        <f t="shared" si="22"/>
        <v>0.60069444444444409</v>
      </c>
      <c r="AG9" s="142">
        <f t="shared" si="23"/>
        <v>0.6124999999999996</v>
      </c>
      <c r="AH9" s="105">
        <f t="shared" si="24"/>
        <v>0.62430555555555511</v>
      </c>
      <c r="AI9" s="9">
        <f t="shared" si="25"/>
        <v>0.6388888888888884</v>
      </c>
      <c r="AJ9" s="9">
        <f t="shared" si="26"/>
        <v>0.64374999999999949</v>
      </c>
      <c r="AK9" s="9">
        <f t="shared" si="27"/>
        <v>0.64861111111111058</v>
      </c>
      <c r="AL9" s="9">
        <f t="shared" si="28"/>
        <v>0.66319444444444386</v>
      </c>
      <c r="AM9" s="9">
        <f t="shared" si="29"/>
        <v>0.67499999999999938</v>
      </c>
      <c r="AN9" s="9">
        <f t="shared" si="30"/>
        <v>0.68680555555555489</v>
      </c>
      <c r="AO9" s="9">
        <f t="shared" si="31"/>
        <v>0.70138888888888817</v>
      </c>
      <c r="AP9" s="9">
        <f t="shared" si="32"/>
        <v>0.70624999999999927</v>
      </c>
      <c r="AQ9" s="9">
        <f t="shared" si="33"/>
        <v>0.71111111111111036</v>
      </c>
      <c r="AR9" s="9">
        <f t="shared" si="34"/>
        <v>0.72569444444444364</v>
      </c>
      <c r="AS9" s="9">
        <f t="shared" si="35"/>
        <v>0.73749999999999916</v>
      </c>
      <c r="AT9" s="9">
        <f t="shared" si="36"/>
        <v>0.74930555555555467</v>
      </c>
      <c r="AU9" s="9">
        <f t="shared" si="37"/>
        <v>0.76388888888888795</v>
      </c>
      <c r="AV9" s="20">
        <f t="shared" si="38"/>
        <v>0.76874999999999905</v>
      </c>
      <c r="AW9" s="20">
        <f t="shared" si="39"/>
        <v>0.77361111111111014</v>
      </c>
      <c r="AX9" s="20">
        <f t="shared" si="40"/>
        <v>0.78819444444444342</v>
      </c>
      <c r="AY9" s="20">
        <f t="shared" si="41"/>
        <v>0.79999999999999893</v>
      </c>
      <c r="AZ9" s="9">
        <f t="shared" si="42"/>
        <v>0.81180555555555445</v>
      </c>
      <c r="BA9" s="9">
        <f t="shared" si="43"/>
        <v>0.82638888888888773</v>
      </c>
      <c r="BB9" s="9">
        <f t="shared" si="44"/>
        <v>0.83124999999999882</v>
      </c>
      <c r="BC9" s="9">
        <f t="shared" si="51"/>
        <v>0.83611111111110992</v>
      </c>
      <c r="BD9" s="9">
        <f t="shared" si="52"/>
        <v>0.8506944444444432</v>
      </c>
      <c r="BE9" s="10">
        <f t="shared" ref="BE9" si="60">BD9+17/1440</f>
        <v>0.86249999999999871</v>
      </c>
      <c r="BF9" s="10">
        <f t="shared" ref="BF9" si="61">BE9+17/1440</f>
        <v>0.87430555555555423</v>
      </c>
      <c r="BG9" s="10">
        <f t="shared" ref="BG9" si="62">BF9+21/1440</f>
        <v>0.88888888888888751</v>
      </c>
      <c r="BH9" s="10">
        <f t="shared" ref="BH9" si="63">BG9+7/1440</f>
        <v>0.8937499999999986</v>
      </c>
      <c r="BI9" s="10">
        <f t="shared" ref="BI9" si="64">BH9+7/1440</f>
        <v>0.89861111111110969</v>
      </c>
      <c r="BJ9" s="10">
        <f t="shared" ref="BJ9" si="65">BI9+21/1440</f>
        <v>0.91319444444444298</v>
      </c>
      <c r="BK9" s="10">
        <f t="shared" ref="BK9" si="66">BJ9+17/1440</f>
        <v>0.92499999999999849</v>
      </c>
      <c r="BL9" s="10"/>
      <c r="BM9" s="10"/>
      <c r="BN9" s="10"/>
      <c r="BO9" s="66">
        <v>18</v>
      </c>
      <c r="BP9" s="73">
        <f>(O9-C9)+(AV9-R9)+(BK9-AY9)</f>
        <v>0.56249999999999867</v>
      </c>
      <c r="BQ9" s="74">
        <f t="shared" si="59"/>
        <v>13.5</v>
      </c>
      <c r="BR9" s="29">
        <f t="shared" si="57"/>
        <v>13.88</v>
      </c>
    </row>
    <row r="10" spans="1:70" s="23" customFormat="1" ht="15.75">
      <c r="A10" s="260">
        <v>5</v>
      </c>
      <c r="B10" s="116">
        <v>6</v>
      </c>
      <c r="C10" s="69">
        <f t="shared" si="58"/>
        <v>0.30416666666666659</v>
      </c>
      <c r="D10" s="9">
        <f t="shared" si="45"/>
        <v>0.31597222222222215</v>
      </c>
      <c r="E10" s="9">
        <f t="shared" si="46"/>
        <v>0.33055555555555549</v>
      </c>
      <c r="F10" s="9">
        <f t="shared" si="47"/>
        <v>0.33541666666666659</v>
      </c>
      <c r="G10" s="9">
        <f t="shared" si="48"/>
        <v>0.34027777777777768</v>
      </c>
      <c r="H10" s="9">
        <f t="shared" si="49"/>
        <v>0.35486111111111102</v>
      </c>
      <c r="I10" s="9">
        <f t="shared" si="50"/>
        <v>0.36666666666666659</v>
      </c>
      <c r="J10" s="9">
        <f t="shared" si="0"/>
        <v>0.37847222222222215</v>
      </c>
      <c r="K10" s="9">
        <f t="shared" si="1"/>
        <v>0.39305555555555549</v>
      </c>
      <c r="L10" s="9">
        <f t="shared" si="2"/>
        <v>0.39791666666666659</v>
      </c>
      <c r="M10" s="9">
        <f t="shared" si="3"/>
        <v>0.40277777777777768</v>
      </c>
      <c r="N10" s="9">
        <f t="shared" si="4"/>
        <v>0.41736111111111102</v>
      </c>
      <c r="O10" s="9">
        <f t="shared" si="5"/>
        <v>0.42916666666666659</v>
      </c>
      <c r="P10" s="9">
        <f t="shared" si="6"/>
        <v>0.44097222222222215</v>
      </c>
      <c r="Q10" s="9">
        <f t="shared" si="7"/>
        <v>0.45555555555555549</v>
      </c>
      <c r="R10" s="20">
        <f t="shared" si="8"/>
        <v>0.46041666666666659</v>
      </c>
      <c r="S10" s="20">
        <f t="shared" si="9"/>
        <v>0.46527777777777768</v>
      </c>
      <c r="T10" s="20">
        <f t="shared" si="10"/>
        <v>0.47986111111111102</v>
      </c>
      <c r="U10" s="20">
        <f t="shared" si="11"/>
        <v>0.49166666666666659</v>
      </c>
      <c r="V10" s="9">
        <f t="shared" si="12"/>
        <v>0.5034722222222221</v>
      </c>
      <c r="W10" s="9">
        <f t="shared" si="13"/>
        <v>0.51805555555555538</v>
      </c>
      <c r="X10" s="9">
        <f t="shared" si="14"/>
        <v>0.52291666666666647</v>
      </c>
      <c r="Y10" s="9">
        <f t="shared" si="15"/>
        <v>0.52777777777777757</v>
      </c>
      <c r="Z10" s="9">
        <f t="shared" si="16"/>
        <v>0.54236111111111085</v>
      </c>
      <c r="AA10" s="9">
        <f t="shared" si="17"/>
        <v>0.55416666666666636</v>
      </c>
      <c r="AB10" s="9">
        <f t="shared" si="18"/>
        <v>0.56597222222222188</v>
      </c>
      <c r="AC10" s="9">
        <f t="shared" si="19"/>
        <v>0.58055555555555516</v>
      </c>
      <c r="AD10" s="9">
        <f t="shared" si="20"/>
        <v>0.58541666666666625</v>
      </c>
      <c r="AE10" s="9">
        <f t="shared" si="21"/>
        <v>0.59027777777777735</v>
      </c>
      <c r="AF10" s="9">
        <f t="shared" si="22"/>
        <v>0.60486111111111063</v>
      </c>
      <c r="AG10" s="28">
        <f t="shared" si="23"/>
        <v>0.61666666666666614</v>
      </c>
      <c r="AH10" s="9">
        <f t="shared" si="24"/>
        <v>0.62847222222222165</v>
      </c>
      <c r="AI10" s="9">
        <f t="shared" si="25"/>
        <v>0.64305555555555494</v>
      </c>
      <c r="AJ10" s="9">
        <f t="shared" si="26"/>
        <v>0.64791666666666603</v>
      </c>
      <c r="AK10" s="9">
        <f t="shared" si="27"/>
        <v>0.65277777777777712</v>
      </c>
      <c r="AL10" s="9">
        <f t="shared" si="28"/>
        <v>0.66736111111111041</v>
      </c>
      <c r="AM10" s="20">
        <f t="shared" si="29"/>
        <v>0.67916666666666592</v>
      </c>
      <c r="AN10" s="20">
        <f t="shared" si="30"/>
        <v>0.69097222222222143</v>
      </c>
      <c r="AO10" s="20">
        <f t="shared" si="31"/>
        <v>0.70555555555555471</v>
      </c>
      <c r="AP10" s="20">
        <f t="shared" si="32"/>
        <v>0.71041666666666581</v>
      </c>
      <c r="AQ10" s="9">
        <f t="shared" si="33"/>
        <v>0.7152777777777769</v>
      </c>
      <c r="AR10" s="9">
        <f t="shared" si="34"/>
        <v>0.72986111111111018</v>
      </c>
      <c r="AS10" s="9">
        <f t="shared" si="35"/>
        <v>0.7416666666666657</v>
      </c>
      <c r="AT10" s="9">
        <f t="shared" si="36"/>
        <v>0.75347222222222121</v>
      </c>
      <c r="AU10" s="9">
        <f t="shared" si="37"/>
        <v>0.76805555555555449</v>
      </c>
      <c r="AV10" s="9">
        <f t="shared" si="38"/>
        <v>0.77291666666666559</v>
      </c>
      <c r="AW10" s="9">
        <f t="shared" si="39"/>
        <v>0.77777777777777668</v>
      </c>
      <c r="AX10" s="9">
        <f t="shared" si="40"/>
        <v>0.79236111111110996</v>
      </c>
      <c r="AY10" s="9">
        <f t="shared" si="41"/>
        <v>0.80416666666666548</v>
      </c>
      <c r="AZ10" s="9">
        <f t="shared" si="42"/>
        <v>0.81597222222222099</v>
      </c>
      <c r="BA10" s="9">
        <f t="shared" si="43"/>
        <v>0.83055555555555427</v>
      </c>
      <c r="BB10" s="9">
        <f t="shared" si="44"/>
        <v>0.83541666666666536</v>
      </c>
      <c r="BC10" s="9"/>
      <c r="BD10" s="9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66">
        <v>15</v>
      </c>
      <c r="BP10" s="73">
        <f>(R10-C10)+(AM10-U10)+(BB10-AP10)</f>
        <v>0.46874999999999889</v>
      </c>
      <c r="BQ10" s="74">
        <f t="shared" si="59"/>
        <v>11.25</v>
      </c>
      <c r="BR10" s="29">
        <f t="shared" si="57"/>
        <v>11.63</v>
      </c>
    </row>
    <row r="11" spans="1:70" s="23" customFormat="1" ht="16.5" thickBot="1">
      <c r="A11" s="260">
        <v>6</v>
      </c>
      <c r="B11" s="116">
        <v>6</v>
      </c>
      <c r="C11" s="69">
        <f t="shared" si="58"/>
        <v>0.30833333333333324</v>
      </c>
      <c r="D11" s="9">
        <f t="shared" si="45"/>
        <v>0.32013888888888881</v>
      </c>
      <c r="E11" s="9">
        <f t="shared" si="46"/>
        <v>0.33472222222222214</v>
      </c>
      <c r="F11" s="9">
        <f t="shared" si="47"/>
        <v>0.33958333333333324</v>
      </c>
      <c r="G11" s="9">
        <f t="shared" si="48"/>
        <v>0.34444444444444433</v>
      </c>
      <c r="H11" s="9">
        <f t="shared" si="49"/>
        <v>0.35902777777777767</v>
      </c>
      <c r="I11" s="9">
        <f t="shared" si="50"/>
        <v>0.37083333333333324</v>
      </c>
      <c r="J11" s="9">
        <f t="shared" si="0"/>
        <v>0.38263888888888881</v>
      </c>
      <c r="K11" s="9">
        <f t="shared" si="1"/>
        <v>0.39722222222222214</v>
      </c>
      <c r="L11" s="9">
        <f t="shared" si="2"/>
        <v>0.40208333333333324</v>
      </c>
      <c r="M11" s="9">
        <f t="shared" si="3"/>
        <v>0.40694444444444433</v>
      </c>
      <c r="N11" s="9">
        <f t="shared" si="4"/>
        <v>0.42152777777777767</v>
      </c>
      <c r="O11" s="9">
        <f t="shared" si="5"/>
        <v>0.43333333333333324</v>
      </c>
      <c r="P11" s="9">
        <f t="shared" si="6"/>
        <v>0.44513888888888881</v>
      </c>
      <c r="Q11" s="9">
        <f t="shared" si="7"/>
        <v>0.45972222222222214</v>
      </c>
      <c r="R11" s="9">
        <f t="shared" si="8"/>
        <v>0.46458333333333324</v>
      </c>
      <c r="S11" s="9">
        <f t="shared" si="9"/>
        <v>0.46944444444444433</v>
      </c>
      <c r="T11" s="9">
        <f t="shared" si="10"/>
        <v>0.48402777777777767</v>
      </c>
      <c r="U11" s="20">
        <f t="shared" si="11"/>
        <v>0.49583333333333324</v>
      </c>
      <c r="V11" s="20">
        <f t="shared" si="12"/>
        <v>0.50763888888888875</v>
      </c>
      <c r="W11" s="20">
        <f t="shared" si="13"/>
        <v>0.52222222222222203</v>
      </c>
      <c r="X11" s="20">
        <f t="shared" si="14"/>
        <v>0.52708333333333313</v>
      </c>
      <c r="Y11" s="9">
        <f t="shared" si="15"/>
        <v>0.53194444444444422</v>
      </c>
      <c r="Z11" s="9">
        <f t="shared" si="16"/>
        <v>0.5465277777777775</v>
      </c>
      <c r="AA11" s="9">
        <f t="shared" si="17"/>
        <v>0.55833333333333302</v>
      </c>
      <c r="AB11" s="9">
        <f t="shared" si="18"/>
        <v>0.57013888888888853</v>
      </c>
      <c r="AC11" s="9">
        <f t="shared" si="19"/>
        <v>0.58472222222222181</v>
      </c>
      <c r="AD11" s="9">
        <f t="shared" si="20"/>
        <v>0.5895833333333329</v>
      </c>
      <c r="AE11" s="9">
        <f t="shared" si="21"/>
        <v>0.594444444444444</v>
      </c>
      <c r="AF11" s="9">
        <f t="shared" si="22"/>
        <v>0.60902777777777728</v>
      </c>
      <c r="AG11" s="9">
        <f t="shared" si="23"/>
        <v>0.62083333333333279</v>
      </c>
      <c r="AH11" s="9">
        <f t="shared" si="24"/>
        <v>0.63263888888888831</v>
      </c>
      <c r="AI11" s="9">
        <f t="shared" si="25"/>
        <v>0.64722222222222159</v>
      </c>
      <c r="AJ11" s="89">
        <f t="shared" si="26"/>
        <v>0.65208333333333268</v>
      </c>
      <c r="AK11" s="9">
        <f t="shared" si="27"/>
        <v>0.65694444444444378</v>
      </c>
      <c r="AL11" s="9">
        <f t="shared" si="28"/>
        <v>0.67152777777777706</v>
      </c>
      <c r="AM11" s="9">
        <f t="shared" si="29"/>
        <v>0.68333333333333257</v>
      </c>
      <c r="AN11" s="9">
        <f t="shared" si="30"/>
        <v>0.69513888888888808</v>
      </c>
      <c r="AO11" s="9">
        <f t="shared" si="31"/>
        <v>0.70972222222222137</v>
      </c>
      <c r="AP11" s="20">
        <f t="shared" si="32"/>
        <v>0.71458333333333246</v>
      </c>
      <c r="AQ11" s="20">
        <f t="shared" si="33"/>
        <v>0.71944444444444355</v>
      </c>
      <c r="AR11" s="20">
        <f t="shared" si="34"/>
        <v>0.73402777777777684</v>
      </c>
      <c r="AS11" s="20">
        <f t="shared" si="35"/>
        <v>0.74583333333333235</v>
      </c>
      <c r="AT11" s="9">
        <f t="shared" si="36"/>
        <v>0.75763888888888786</v>
      </c>
      <c r="AU11" s="9">
        <f t="shared" si="37"/>
        <v>0.77222222222222114</v>
      </c>
      <c r="AV11" s="9">
        <f t="shared" si="38"/>
        <v>0.77708333333333224</v>
      </c>
      <c r="AW11" s="9">
        <f t="shared" si="39"/>
        <v>0.78194444444444333</v>
      </c>
      <c r="AX11" s="9">
        <f t="shared" si="40"/>
        <v>0.79652777777777661</v>
      </c>
      <c r="AY11" s="9">
        <f t="shared" si="41"/>
        <v>0.80833333333333213</v>
      </c>
      <c r="AZ11" s="9">
        <f t="shared" si="42"/>
        <v>0.82013888888888764</v>
      </c>
      <c r="BA11" s="9">
        <f t="shared" si="43"/>
        <v>0.83472222222222092</v>
      </c>
      <c r="BB11" s="9">
        <f t="shared" si="44"/>
        <v>0.83958333333333202</v>
      </c>
      <c r="BC11" s="9"/>
      <c r="BD11" s="9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66">
        <v>15</v>
      </c>
      <c r="BP11" s="73">
        <f>(U11-C11)+(AP11-X11)+(BB11-AS11)</f>
        <v>0.468749999999999</v>
      </c>
      <c r="BQ11" s="74">
        <f t="shared" si="59"/>
        <v>11.25</v>
      </c>
      <c r="BR11" s="29">
        <f t="shared" si="57"/>
        <v>11.63</v>
      </c>
    </row>
    <row r="12" spans="1:70" s="23" customFormat="1" ht="16.5" thickBot="1">
      <c r="A12" s="260">
        <v>7</v>
      </c>
      <c r="B12" s="116">
        <v>6</v>
      </c>
      <c r="C12" s="274">
        <v>0.25</v>
      </c>
      <c r="D12" s="9">
        <f t="shared" si="45"/>
        <v>0.26180555555555557</v>
      </c>
      <c r="E12" s="9">
        <f t="shared" si="46"/>
        <v>0.27638888888888891</v>
      </c>
      <c r="F12" s="9">
        <f t="shared" si="47"/>
        <v>0.28125</v>
      </c>
      <c r="G12" s="9">
        <f t="shared" si="48"/>
        <v>0.28611111111111109</v>
      </c>
      <c r="H12" s="9">
        <f t="shared" si="49"/>
        <v>0.30069444444444443</v>
      </c>
      <c r="I12" s="9">
        <f t="shared" si="50"/>
        <v>0.3125</v>
      </c>
      <c r="J12" s="9">
        <f t="shared" si="0"/>
        <v>0.32430555555555557</v>
      </c>
      <c r="K12" s="9">
        <f t="shared" si="1"/>
        <v>0.33888888888888891</v>
      </c>
      <c r="L12" s="9">
        <f t="shared" si="2"/>
        <v>0.34375</v>
      </c>
      <c r="M12" s="9">
        <f t="shared" si="3"/>
        <v>0.34861111111111109</v>
      </c>
      <c r="N12" s="9">
        <f t="shared" si="4"/>
        <v>0.36319444444444443</v>
      </c>
      <c r="O12" s="20">
        <f t="shared" si="5"/>
        <v>0.375</v>
      </c>
      <c r="P12" s="20">
        <f t="shared" si="6"/>
        <v>0.38680555555555557</v>
      </c>
      <c r="Q12" s="20">
        <f t="shared" si="7"/>
        <v>0.40138888888888891</v>
      </c>
      <c r="R12" s="20">
        <f t="shared" si="8"/>
        <v>0.40625</v>
      </c>
      <c r="S12" s="10">
        <f t="shared" si="9"/>
        <v>0.41111111111111109</v>
      </c>
      <c r="T12" s="10">
        <f t="shared" si="10"/>
        <v>0.42569444444444443</v>
      </c>
      <c r="U12" s="10">
        <f t="shared" si="11"/>
        <v>0.4375</v>
      </c>
      <c r="V12" s="9">
        <f t="shared" si="12"/>
        <v>0.44930555555555557</v>
      </c>
      <c r="W12" s="9">
        <f t="shared" si="13"/>
        <v>0.46388888888888891</v>
      </c>
      <c r="X12" s="9">
        <f t="shared" si="14"/>
        <v>0.46875</v>
      </c>
      <c r="Y12" s="9">
        <f t="shared" si="15"/>
        <v>0.47361111111111109</v>
      </c>
      <c r="Z12" s="9">
        <f t="shared" si="16"/>
        <v>0.48819444444444443</v>
      </c>
      <c r="AA12" s="9">
        <f t="shared" si="17"/>
        <v>0.5</v>
      </c>
      <c r="AB12" s="9">
        <f t="shared" si="18"/>
        <v>0.51180555555555551</v>
      </c>
      <c r="AC12" s="9">
        <f t="shared" si="19"/>
        <v>0.5263888888888888</v>
      </c>
      <c r="AD12" s="9">
        <f t="shared" si="20"/>
        <v>0.53124999999999989</v>
      </c>
      <c r="AE12" s="9">
        <f t="shared" si="21"/>
        <v>0.53611111111111098</v>
      </c>
      <c r="AF12" s="9">
        <f t="shared" si="22"/>
        <v>0.55069444444444426</v>
      </c>
      <c r="AG12" s="9">
        <f t="shared" si="23"/>
        <v>0.56249999999999978</v>
      </c>
      <c r="AH12" s="9">
        <f t="shared" si="24"/>
        <v>0.57430555555555529</v>
      </c>
      <c r="AI12" s="106">
        <f t="shared" si="25"/>
        <v>0.58888888888888857</v>
      </c>
      <c r="AJ12" s="142">
        <f t="shared" si="26"/>
        <v>0.59374999999999967</v>
      </c>
      <c r="AK12" s="105">
        <f t="shared" si="27"/>
        <v>0.59861111111111076</v>
      </c>
      <c r="AL12" s="9">
        <f t="shared" si="28"/>
        <v>0.61319444444444404</v>
      </c>
      <c r="AM12" s="9">
        <f t="shared" si="29"/>
        <v>0.62499999999999956</v>
      </c>
      <c r="AN12" s="9">
        <f t="shared" si="30"/>
        <v>0.63680555555555507</v>
      </c>
      <c r="AO12" s="9">
        <f t="shared" si="31"/>
        <v>0.65138888888888835</v>
      </c>
      <c r="AP12" s="9">
        <f t="shared" si="32"/>
        <v>0.65624999999999944</v>
      </c>
      <c r="AQ12" s="9">
        <f t="shared" si="33"/>
        <v>0.66111111111111054</v>
      </c>
      <c r="AR12" s="9">
        <f t="shared" si="34"/>
        <v>0.67569444444444382</v>
      </c>
      <c r="AS12" s="9">
        <f t="shared" si="35"/>
        <v>0.68749999999999933</v>
      </c>
      <c r="AT12" s="9">
        <f t="shared" si="36"/>
        <v>0.69930555555555485</v>
      </c>
      <c r="AU12" s="9">
        <f t="shared" si="37"/>
        <v>0.71388888888888813</v>
      </c>
      <c r="AV12" s="10">
        <f t="shared" si="38"/>
        <v>0.71874999999999922</v>
      </c>
      <c r="AW12" s="10">
        <f t="shared" si="39"/>
        <v>0.72361111111111032</v>
      </c>
      <c r="AX12" s="10">
        <f t="shared" si="40"/>
        <v>0.7381944444444436</v>
      </c>
      <c r="AY12" s="20">
        <f t="shared" si="41"/>
        <v>0.74999999999999911</v>
      </c>
      <c r="AZ12" s="20">
        <f t="shared" si="42"/>
        <v>0.76180555555555463</v>
      </c>
      <c r="BA12" s="20">
        <f t="shared" si="43"/>
        <v>0.77638888888888791</v>
      </c>
      <c r="BB12" s="20">
        <f t="shared" si="44"/>
        <v>0.781249999999999</v>
      </c>
      <c r="BC12" s="9">
        <f t="shared" si="51"/>
        <v>0.78611111111111009</v>
      </c>
      <c r="BD12" s="9">
        <f t="shared" si="52"/>
        <v>0.80069444444444338</v>
      </c>
      <c r="BE12" s="10">
        <f t="shared" si="53"/>
        <v>0.81249999999999889</v>
      </c>
      <c r="BF12" s="10">
        <f t="shared" si="54"/>
        <v>0.8243055555555544</v>
      </c>
      <c r="BG12" s="10">
        <f t="shared" si="55"/>
        <v>0.83888888888888768</v>
      </c>
      <c r="BH12" s="10">
        <f t="shared" si="56"/>
        <v>0.84374999999999878</v>
      </c>
      <c r="BI12" s="10">
        <f t="shared" ref="BI12" si="67">BH12+7/1440</f>
        <v>0.84861111111110987</v>
      </c>
      <c r="BJ12" s="10">
        <f t="shared" ref="BJ12" si="68">BI12+21/1440</f>
        <v>0.86319444444444315</v>
      </c>
      <c r="BK12" s="123">
        <f t="shared" ref="BK12" si="69">BJ12+17/1440</f>
        <v>0.87499999999999867</v>
      </c>
      <c r="BL12" s="10">
        <f t="shared" ref="BL12" si="70">BK12+17/1440</f>
        <v>0.88680555555555418</v>
      </c>
      <c r="BM12" s="10">
        <f t="shared" ref="BM12" si="71">BL12+21/1440</f>
        <v>0.90138888888888746</v>
      </c>
      <c r="BN12" s="10">
        <f>BM12+7/1440</f>
        <v>0.90624999999999856</v>
      </c>
      <c r="BO12" s="66">
        <v>19</v>
      </c>
      <c r="BP12" s="73">
        <f>(O12-C12)+(AY12-R12)+(BN12-BB12)</f>
        <v>0.59374999999999867</v>
      </c>
      <c r="BQ12" s="74">
        <f t="shared" si="59"/>
        <v>14.25</v>
      </c>
      <c r="BR12" s="29">
        <f t="shared" si="57"/>
        <v>14.63</v>
      </c>
    </row>
    <row r="13" spans="1:70" s="23" customFormat="1" ht="15.75">
      <c r="A13" s="260">
        <v>8</v>
      </c>
      <c r="B13" s="116">
        <v>6</v>
      </c>
      <c r="C13" s="105"/>
      <c r="D13" s="69">
        <f t="shared" ref="D13:D20" si="72">D12+6/1440</f>
        <v>0.26597222222222222</v>
      </c>
      <c r="E13" s="9">
        <f t="shared" si="46"/>
        <v>0.28055555555555556</v>
      </c>
      <c r="F13" s="9">
        <f t="shared" si="47"/>
        <v>0.28541666666666665</v>
      </c>
      <c r="G13" s="9">
        <f t="shared" si="48"/>
        <v>0.29027777777777775</v>
      </c>
      <c r="H13" s="9">
        <f t="shared" si="49"/>
        <v>0.30486111111111108</v>
      </c>
      <c r="I13" s="9">
        <f t="shared" si="50"/>
        <v>0.31666666666666665</v>
      </c>
      <c r="J13" s="69">
        <f t="shared" ref="J13:J20" si="73">J12+6/1440</f>
        <v>0.32847222222222222</v>
      </c>
      <c r="K13" s="9">
        <f t="shared" si="1"/>
        <v>0.34305555555555556</v>
      </c>
      <c r="L13" s="9">
        <f t="shared" si="2"/>
        <v>0.34791666666666665</v>
      </c>
      <c r="M13" s="9">
        <f t="shared" si="3"/>
        <v>0.35277777777777775</v>
      </c>
      <c r="N13" s="9">
        <f t="shared" si="4"/>
        <v>0.36736111111111108</v>
      </c>
      <c r="O13" s="9">
        <f t="shared" si="5"/>
        <v>0.37916666666666665</v>
      </c>
      <c r="P13" s="69">
        <f t="shared" ref="P13:P20" si="74">P12+6/1440</f>
        <v>0.39097222222222222</v>
      </c>
      <c r="Q13" s="9">
        <f t="shared" si="7"/>
        <v>0.40555555555555556</v>
      </c>
      <c r="R13" s="20">
        <f t="shared" si="8"/>
        <v>0.41041666666666665</v>
      </c>
      <c r="S13" s="20">
        <f t="shared" si="9"/>
        <v>0.41527777777777775</v>
      </c>
      <c r="T13" s="20">
        <f t="shared" si="10"/>
        <v>0.42986111111111108</v>
      </c>
      <c r="U13" s="20">
        <f t="shared" si="11"/>
        <v>0.44166666666666665</v>
      </c>
      <c r="V13" s="69">
        <f t="shared" ref="V13:V20" si="75">V12+6/1440</f>
        <v>0.45347222222222222</v>
      </c>
      <c r="W13" s="9">
        <f t="shared" si="13"/>
        <v>0.46805555555555556</v>
      </c>
      <c r="X13" s="9">
        <f t="shared" si="14"/>
        <v>0.47291666666666665</v>
      </c>
      <c r="Y13" s="9">
        <f t="shared" si="15"/>
        <v>0.47777777777777775</v>
      </c>
      <c r="Z13" s="9">
        <f t="shared" si="16"/>
        <v>0.49236111111111108</v>
      </c>
      <c r="AA13" s="9">
        <f t="shared" si="17"/>
        <v>0.50416666666666665</v>
      </c>
      <c r="AB13" s="69">
        <f t="shared" ref="AB13:AB20" si="76">AB12+6/1440</f>
        <v>0.51597222222222217</v>
      </c>
      <c r="AC13" s="9">
        <f t="shared" si="19"/>
        <v>0.53055555555555545</v>
      </c>
      <c r="AD13" s="9">
        <f t="shared" si="20"/>
        <v>0.53541666666666654</v>
      </c>
      <c r="AE13" s="9">
        <f t="shared" si="21"/>
        <v>0.54027777777777763</v>
      </c>
      <c r="AF13" s="9">
        <f t="shared" si="22"/>
        <v>0.55486111111111092</v>
      </c>
      <c r="AG13" s="9">
        <f t="shared" si="23"/>
        <v>0.56666666666666643</v>
      </c>
      <c r="AH13" s="69">
        <f t="shared" ref="AH13:AH20" si="77">AH12+6/1440</f>
        <v>0.57847222222222194</v>
      </c>
      <c r="AI13" s="9">
        <f t="shared" si="25"/>
        <v>0.59305555555555522</v>
      </c>
      <c r="AJ13" s="79">
        <f t="shared" si="26"/>
        <v>0.59791666666666632</v>
      </c>
      <c r="AK13" s="20">
        <f t="shared" si="27"/>
        <v>0.60277777777777741</v>
      </c>
      <c r="AL13" s="20">
        <f t="shared" si="28"/>
        <v>0.61736111111111069</v>
      </c>
      <c r="AM13" s="20">
        <f t="shared" si="29"/>
        <v>0.62916666666666621</v>
      </c>
      <c r="AN13" s="69">
        <f t="shared" ref="AN13:AN20" si="78">AN12+6/1440</f>
        <v>0.64097222222222172</v>
      </c>
      <c r="AO13" s="9">
        <f t="shared" si="31"/>
        <v>0.655555555555555</v>
      </c>
      <c r="AP13" s="9">
        <f t="shared" si="32"/>
        <v>0.6604166666666661</v>
      </c>
      <c r="AQ13" s="9">
        <f t="shared" si="33"/>
        <v>0.66527777777777719</v>
      </c>
      <c r="AR13" s="9">
        <f t="shared" si="34"/>
        <v>0.67986111111111047</v>
      </c>
      <c r="AS13" s="9">
        <f t="shared" si="35"/>
        <v>0.69166666666666599</v>
      </c>
      <c r="AT13" s="69">
        <f t="shared" ref="AT13:AT20" si="79">AT12+6/1440</f>
        <v>0.7034722222222215</v>
      </c>
      <c r="AU13" s="9">
        <f t="shared" si="37"/>
        <v>0.71805555555555478</v>
      </c>
      <c r="AV13" s="9">
        <f t="shared" si="38"/>
        <v>0.72291666666666587</v>
      </c>
      <c r="AW13" s="9">
        <f t="shared" si="39"/>
        <v>0.72777777777777697</v>
      </c>
      <c r="AX13" s="9">
        <f t="shared" si="40"/>
        <v>0.74236111111111025</v>
      </c>
      <c r="AY13" s="9">
        <f t="shared" si="41"/>
        <v>0.75416666666666576</v>
      </c>
      <c r="AZ13" s="69">
        <f t="shared" ref="AZ13:AZ20" si="80">AZ12+6/1440</f>
        <v>0.76597222222222128</v>
      </c>
      <c r="BA13" s="9">
        <f t="shared" si="43"/>
        <v>0.78055555555555456</v>
      </c>
      <c r="BB13" s="9">
        <f t="shared" si="44"/>
        <v>0.78541666666666565</v>
      </c>
      <c r="BC13" s="9">
        <f t="shared" si="51"/>
        <v>0.79027777777777675</v>
      </c>
      <c r="BD13" s="9">
        <f t="shared" si="52"/>
        <v>0.80486111111111003</v>
      </c>
      <c r="BE13" s="10">
        <f t="shared" si="53"/>
        <v>0.81666666666666554</v>
      </c>
      <c r="BF13" s="10"/>
      <c r="BG13" s="10"/>
      <c r="BH13" s="10"/>
      <c r="BI13" s="10"/>
      <c r="BJ13" s="10"/>
      <c r="BK13" s="10"/>
      <c r="BL13" s="10"/>
      <c r="BM13" s="10"/>
      <c r="BN13" s="10"/>
      <c r="BO13" s="66">
        <v>15.5</v>
      </c>
      <c r="BP13" s="73">
        <f>(R13-D13)+(AJ13-U13)+(BE13-AM13)</f>
        <v>0.48819444444444343</v>
      </c>
      <c r="BQ13" s="74">
        <f t="shared" si="59"/>
        <v>11.716666666666667</v>
      </c>
      <c r="BR13" s="29">
        <f t="shared" si="57"/>
        <v>12.096666666666668</v>
      </c>
    </row>
    <row r="14" spans="1:70" s="23" customFormat="1" ht="15.75">
      <c r="A14" s="260">
        <v>9</v>
      </c>
      <c r="B14" s="116">
        <v>6</v>
      </c>
      <c r="C14" s="69"/>
      <c r="D14" s="69">
        <f t="shared" si="72"/>
        <v>0.27013888888888887</v>
      </c>
      <c r="E14" s="9">
        <f t="shared" si="46"/>
        <v>0.28472222222222221</v>
      </c>
      <c r="F14" s="9">
        <f t="shared" si="47"/>
        <v>0.2895833333333333</v>
      </c>
      <c r="G14" s="9">
        <f t="shared" si="48"/>
        <v>0.2944444444444444</v>
      </c>
      <c r="H14" s="9">
        <f t="shared" si="49"/>
        <v>0.30902777777777773</v>
      </c>
      <c r="I14" s="9">
        <f t="shared" si="50"/>
        <v>0.3208333333333333</v>
      </c>
      <c r="J14" s="69">
        <f t="shared" si="73"/>
        <v>0.33263888888888887</v>
      </c>
      <c r="K14" s="9">
        <f t="shared" si="1"/>
        <v>0.34722222222222221</v>
      </c>
      <c r="L14" s="9">
        <f t="shared" si="2"/>
        <v>0.3520833333333333</v>
      </c>
      <c r="M14" s="9">
        <f t="shared" si="3"/>
        <v>0.3569444444444444</v>
      </c>
      <c r="N14" s="9">
        <f t="shared" si="4"/>
        <v>0.37152777777777773</v>
      </c>
      <c r="O14" s="9">
        <f t="shared" si="5"/>
        <v>0.3833333333333333</v>
      </c>
      <c r="P14" s="69">
        <f t="shared" si="74"/>
        <v>0.39513888888888887</v>
      </c>
      <c r="Q14" s="9">
        <f t="shared" si="7"/>
        <v>0.40972222222222221</v>
      </c>
      <c r="R14" s="9">
        <f t="shared" si="8"/>
        <v>0.4145833333333333</v>
      </c>
      <c r="S14" s="9">
        <f t="shared" si="9"/>
        <v>0.4194444444444444</v>
      </c>
      <c r="T14" s="9">
        <f t="shared" si="10"/>
        <v>0.43402777777777773</v>
      </c>
      <c r="U14" s="20">
        <f t="shared" si="11"/>
        <v>0.4458333333333333</v>
      </c>
      <c r="V14" s="157">
        <f t="shared" si="75"/>
        <v>0.45763888888888887</v>
      </c>
      <c r="W14" s="20">
        <f t="shared" si="13"/>
        <v>0.47222222222222221</v>
      </c>
      <c r="X14" s="20">
        <f t="shared" si="14"/>
        <v>0.4770833333333333</v>
      </c>
      <c r="Y14" s="9">
        <f t="shared" si="15"/>
        <v>0.4819444444444444</v>
      </c>
      <c r="Z14" s="9">
        <f t="shared" si="16"/>
        <v>0.49652777777777773</v>
      </c>
      <c r="AA14" s="9">
        <f t="shared" si="17"/>
        <v>0.5083333333333333</v>
      </c>
      <c r="AB14" s="69">
        <f t="shared" si="76"/>
        <v>0.52013888888888882</v>
      </c>
      <c r="AC14" s="9">
        <f t="shared" si="19"/>
        <v>0.5347222222222221</v>
      </c>
      <c r="AD14" s="9">
        <f t="shared" si="20"/>
        <v>0.53958333333333319</v>
      </c>
      <c r="AE14" s="9">
        <f t="shared" si="21"/>
        <v>0.54444444444444429</v>
      </c>
      <c r="AF14" s="9">
        <f t="shared" si="22"/>
        <v>0.55902777777777757</v>
      </c>
      <c r="AG14" s="9">
        <f t="shared" si="23"/>
        <v>0.57083333333333308</v>
      </c>
      <c r="AH14" s="69">
        <f t="shared" si="77"/>
        <v>0.5826388888888886</v>
      </c>
      <c r="AI14" s="9">
        <f t="shared" si="25"/>
        <v>0.59722222222222188</v>
      </c>
      <c r="AJ14" s="9">
        <f t="shared" si="26"/>
        <v>0.60208333333333297</v>
      </c>
      <c r="AK14" s="9">
        <f t="shared" si="27"/>
        <v>0.60694444444444406</v>
      </c>
      <c r="AL14" s="9">
        <f t="shared" si="28"/>
        <v>0.62152777777777735</v>
      </c>
      <c r="AM14" s="20">
        <f t="shared" si="29"/>
        <v>0.63333333333333286</v>
      </c>
      <c r="AN14" s="157">
        <f t="shared" si="78"/>
        <v>0.64513888888888837</v>
      </c>
      <c r="AO14" s="20">
        <f t="shared" si="31"/>
        <v>0.65972222222222165</v>
      </c>
      <c r="AP14" s="20">
        <f t="shared" si="32"/>
        <v>0.66458333333333275</v>
      </c>
      <c r="AQ14" s="9">
        <f t="shared" si="33"/>
        <v>0.66944444444444384</v>
      </c>
      <c r="AR14" s="9">
        <f t="shared" si="34"/>
        <v>0.68402777777777712</v>
      </c>
      <c r="AS14" s="9">
        <f t="shared" si="35"/>
        <v>0.69583333333333264</v>
      </c>
      <c r="AT14" s="69">
        <f t="shared" si="79"/>
        <v>0.70763888888888815</v>
      </c>
      <c r="AU14" s="9">
        <f t="shared" si="37"/>
        <v>0.72222222222222143</v>
      </c>
      <c r="AV14" s="9">
        <f t="shared" si="38"/>
        <v>0.72708333333333253</v>
      </c>
      <c r="AW14" s="9">
        <f t="shared" si="39"/>
        <v>0.73194444444444362</v>
      </c>
      <c r="AX14" s="9">
        <f t="shared" si="40"/>
        <v>0.7465277777777769</v>
      </c>
      <c r="AY14" s="9">
        <f t="shared" si="41"/>
        <v>0.75833333333333242</v>
      </c>
      <c r="AZ14" s="69">
        <f t="shared" si="80"/>
        <v>0.77013888888888793</v>
      </c>
      <c r="BA14" s="9">
        <f t="shared" si="43"/>
        <v>0.78472222222222121</v>
      </c>
      <c r="BB14" s="9">
        <f t="shared" si="44"/>
        <v>0.7895833333333323</v>
      </c>
      <c r="BC14" s="9">
        <f t="shared" si="51"/>
        <v>0.7944444444444434</v>
      </c>
      <c r="BD14" s="9">
        <f t="shared" si="52"/>
        <v>0.80902777777777668</v>
      </c>
      <c r="BE14" s="10">
        <f t="shared" ref="BE14" si="81">BD14+17/1440</f>
        <v>0.82083333333333219</v>
      </c>
      <c r="BF14" s="10">
        <f t="shared" ref="BF14" si="82">BE14+17/1440</f>
        <v>0.83263888888888771</v>
      </c>
      <c r="BG14" s="10">
        <f t="shared" ref="BG14" si="83">BF14+21/1440</f>
        <v>0.84722222222222099</v>
      </c>
      <c r="BH14" s="10">
        <f t="shared" ref="BH14" si="84">BG14+7/1440</f>
        <v>0.85208333333333208</v>
      </c>
      <c r="BI14" s="10"/>
      <c r="BJ14" s="10"/>
      <c r="BK14" s="10"/>
      <c r="BL14" s="10"/>
      <c r="BM14" s="10"/>
      <c r="BN14" s="10"/>
      <c r="BO14" s="90">
        <v>16.5</v>
      </c>
      <c r="BP14" s="91">
        <f>(U14-D14)+(AM14-X14)+(BH14-AP14)</f>
        <v>0.51944444444444327</v>
      </c>
      <c r="BQ14" s="74">
        <f t="shared" si="59"/>
        <v>12.466666666666667</v>
      </c>
      <c r="BR14" s="29">
        <f t="shared" si="57"/>
        <v>12.846666666666668</v>
      </c>
    </row>
    <row r="15" spans="1:70" s="23" customFormat="1" ht="16.5" thickBot="1">
      <c r="A15" s="261">
        <v>10</v>
      </c>
      <c r="B15" s="116">
        <v>6</v>
      </c>
      <c r="C15" s="69">
        <f>D15-17/1440</f>
        <v>0.26249999999999996</v>
      </c>
      <c r="D15" s="69">
        <f t="shared" si="72"/>
        <v>0.27430555555555552</v>
      </c>
      <c r="E15" s="9">
        <f t="shared" si="46"/>
        <v>0.28888888888888886</v>
      </c>
      <c r="F15" s="9">
        <f t="shared" si="47"/>
        <v>0.29374999999999996</v>
      </c>
      <c r="G15" s="9">
        <f t="shared" si="48"/>
        <v>0.29861111111111105</v>
      </c>
      <c r="H15" s="9">
        <f t="shared" si="49"/>
        <v>0.31319444444444439</v>
      </c>
      <c r="I15" s="9">
        <f t="shared" si="50"/>
        <v>0.32499999999999996</v>
      </c>
      <c r="J15" s="69">
        <f t="shared" si="73"/>
        <v>0.33680555555555552</v>
      </c>
      <c r="K15" s="9">
        <f t="shared" si="1"/>
        <v>0.35138888888888886</v>
      </c>
      <c r="L15" s="9">
        <f t="shared" si="2"/>
        <v>0.35624999999999996</v>
      </c>
      <c r="M15" s="9">
        <f t="shared" si="3"/>
        <v>0.36111111111111105</v>
      </c>
      <c r="N15" s="9">
        <f t="shared" si="4"/>
        <v>0.37569444444444439</v>
      </c>
      <c r="O15" s="20">
        <f t="shared" si="5"/>
        <v>0.38749999999999996</v>
      </c>
      <c r="P15" s="157">
        <f t="shared" si="74"/>
        <v>0.39930555555555552</v>
      </c>
      <c r="Q15" s="20">
        <f t="shared" si="7"/>
        <v>0.41388888888888886</v>
      </c>
      <c r="R15" s="20">
        <f t="shared" si="8"/>
        <v>0.41874999999999996</v>
      </c>
      <c r="S15" s="9">
        <f t="shared" si="9"/>
        <v>0.42361111111111105</v>
      </c>
      <c r="T15" s="9">
        <f t="shared" si="10"/>
        <v>0.43819444444444439</v>
      </c>
      <c r="U15" s="9">
        <f t="shared" si="11"/>
        <v>0.44999999999999996</v>
      </c>
      <c r="V15" s="69">
        <f t="shared" si="75"/>
        <v>0.46180555555555552</v>
      </c>
      <c r="W15" s="9">
        <f t="shared" si="13"/>
        <v>0.47638888888888886</v>
      </c>
      <c r="X15" s="9">
        <f t="shared" si="14"/>
        <v>0.48124999999999996</v>
      </c>
      <c r="Y15" s="9">
        <f t="shared" si="15"/>
        <v>0.48611111111111105</v>
      </c>
      <c r="Z15" s="9">
        <f t="shared" si="16"/>
        <v>0.50069444444444433</v>
      </c>
      <c r="AA15" s="9">
        <f t="shared" si="17"/>
        <v>0.51249999999999984</v>
      </c>
      <c r="AB15" s="69">
        <f t="shared" si="76"/>
        <v>0.52430555555555547</v>
      </c>
      <c r="AC15" s="9">
        <f t="shared" si="19"/>
        <v>0.53888888888888875</v>
      </c>
      <c r="AD15" s="9">
        <f t="shared" si="20"/>
        <v>0.54374999999999984</v>
      </c>
      <c r="AE15" s="9">
        <f t="shared" si="21"/>
        <v>0.54861111111111094</v>
      </c>
      <c r="AF15" s="9">
        <f t="shared" si="22"/>
        <v>0.56319444444444422</v>
      </c>
      <c r="AG15" s="9">
        <f t="shared" si="23"/>
        <v>0.57499999999999973</v>
      </c>
      <c r="AH15" s="69">
        <f t="shared" si="77"/>
        <v>0.58680555555555525</v>
      </c>
      <c r="AI15" s="9">
        <f t="shared" si="25"/>
        <v>0.60138888888888853</v>
      </c>
      <c r="AJ15" s="137">
        <f t="shared" si="26"/>
        <v>0.60624999999999962</v>
      </c>
      <c r="AK15" s="20">
        <f t="shared" si="27"/>
        <v>0.61111111111111072</v>
      </c>
      <c r="AL15" s="20">
        <f t="shared" si="28"/>
        <v>0.625694444444444</v>
      </c>
      <c r="AM15" s="20">
        <f t="shared" si="29"/>
        <v>0.63749999999999951</v>
      </c>
      <c r="AN15" s="69">
        <f t="shared" si="78"/>
        <v>0.64930555555555503</v>
      </c>
      <c r="AO15" s="9">
        <f t="shared" si="31"/>
        <v>0.66388888888888831</v>
      </c>
      <c r="AP15" s="9">
        <f t="shared" si="32"/>
        <v>0.6687499999999994</v>
      </c>
      <c r="AQ15" s="9">
        <f t="shared" si="33"/>
        <v>0.67361111111111049</v>
      </c>
      <c r="AR15" s="9">
        <f t="shared" si="34"/>
        <v>0.68819444444444378</v>
      </c>
      <c r="AS15" s="9">
        <f t="shared" si="35"/>
        <v>0.69999999999999929</v>
      </c>
      <c r="AT15" s="69">
        <f t="shared" si="79"/>
        <v>0.7118055555555548</v>
      </c>
      <c r="AU15" s="9">
        <f t="shared" si="37"/>
        <v>0.72638888888888808</v>
      </c>
      <c r="AV15" s="9">
        <f t="shared" si="38"/>
        <v>0.73124999999999918</v>
      </c>
      <c r="AW15" s="9">
        <f t="shared" si="39"/>
        <v>0.73611111111111027</v>
      </c>
      <c r="AX15" s="9">
        <f t="shared" si="40"/>
        <v>0.75069444444444355</v>
      </c>
      <c r="AY15" s="9">
        <f t="shared" si="41"/>
        <v>0.76249999999999907</v>
      </c>
      <c r="AZ15" s="69">
        <f t="shared" si="80"/>
        <v>0.77430555555555458</v>
      </c>
      <c r="BA15" s="9">
        <f t="shared" si="43"/>
        <v>0.78888888888888786</v>
      </c>
      <c r="BB15" s="9">
        <f t="shared" si="44"/>
        <v>0.79374999999999896</v>
      </c>
      <c r="BC15" s="9">
        <f t="shared" si="51"/>
        <v>0.79861111111111005</v>
      </c>
      <c r="BD15" s="9">
        <f t="shared" si="52"/>
        <v>0.81319444444444333</v>
      </c>
      <c r="BE15" s="10">
        <f t="shared" si="53"/>
        <v>0.82499999999999885</v>
      </c>
      <c r="BF15" s="10"/>
      <c r="BG15" s="10"/>
      <c r="BH15" s="10"/>
      <c r="BI15" s="10"/>
      <c r="BJ15" s="10"/>
      <c r="BK15" s="10"/>
      <c r="BL15" s="10"/>
      <c r="BM15" s="10"/>
      <c r="BN15" s="10"/>
      <c r="BO15" s="90">
        <v>16</v>
      </c>
      <c r="BP15" s="91">
        <f>(O15-C15)+(AJ15-R15)+(BE15-AM15)</f>
        <v>0.499999999999999</v>
      </c>
      <c r="BQ15" s="74">
        <f t="shared" si="59"/>
        <v>12</v>
      </c>
      <c r="BR15" s="29">
        <f t="shared" si="57"/>
        <v>12.38</v>
      </c>
    </row>
    <row r="16" spans="1:70" s="23" customFormat="1" ht="16.5" thickBot="1">
      <c r="A16" s="262">
        <v>11</v>
      </c>
      <c r="B16" s="116">
        <v>6</v>
      </c>
      <c r="C16" s="105"/>
      <c r="D16" s="69">
        <f t="shared" si="72"/>
        <v>0.27847222222222218</v>
      </c>
      <c r="E16" s="9">
        <f t="shared" si="46"/>
        <v>0.29305555555555551</v>
      </c>
      <c r="F16" s="9">
        <f t="shared" si="47"/>
        <v>0.29791666666666661</v>
      </c>
      <c r="G16" s="9">
        <f t="shared" si="48"/>
        <v>0.3027777777777777</v>
      </c>
      <c r="H16" s="9">
        <f t="shared" si="49"/>
        <v>0.31736111111111104</v>
      </c>
      <c r="I16" s="9">
        <f t="shared" si="50"/>
        <v>0.32916666666666661</v>
      </c>
      <c r="J16" s="69">
        <f t="shared" si="73"/>
        <v>0.34097222222222218</v>
      </c>
      <c r="K16" s="9">
        <f t="shared" si="1"/>
        <v>0.35555555555555551</v>
      </c>
      <c r="L16" s="9">
        <f t="shared" si="2"/>
        <v>0.36041666666666661</v>
      </c>
      <c r="M16" s="9">
        <f t="shared" si="3"/>
        <v>0.3652777777777777</v>
      </c>
      <c r="N16" s="9">
        <f t="shared" si="4"/>
        <v>0.37986111111111104</v>
      </c>
      <c r="O16" s="9">
        <f t="shared" si="5"/>
        <v>0.39166666666666661</v>
      </c>
      <c r="P16" s="69">
        <f t="shared" si="74"/>
        <v>0.40347222222222218</v>
      </c>
      <c r="Q16" s="9">
        <f t="shared" si="7"/>
        <v>0.41805555555555551</v>
      </c>
      <c r="R16" s="20">
        <f t="shared" si="8"/>
        <v>0.42291666666666661</v>
      </c>
      <c r="S16" s="20">
        <f t="shared" si="9"/>
        <v>0.4277777777777777</v>
      </c>
      <c r="T16" s="20">
        <f t="shared" si="10"/>
        <v>0.44236111111111104</v>
      </c>
      <c r="U16" s="20">
        <f t="shared" si="11"/>
        <v>0.45416666666666661</v>
      </c>
      <c r="V16" s="69">
        <f t="shared" si="75"/>
        <v>0.46597222222222218</v>
      </c>
      <c r="W16" s="9">
        <f t="shared" si="13"/>
        <v>0.48055555555555551</v>
      </c>
      <c r="X16" s="9">
        <f t="shared" si="14"/>
        <v>0.48541666666666661</v>
      </c>
      <c r="Y16" s="9">
        <f t="shared" si="15"/>
        <v>0.4902777777777777</v>
      </c>
      <c r="Z16" s="9">
        <f t="shared" si="16"/>
        <v>0.50486111111111098</v>
      </c>
      <c r="AA16" s="9">
        <f t="shared" si="17"/>
        <v>0.5166666666666665</v>
      </c>
      <c r="AB16" s="69">
        <f t="shared" si="76"/>
        <v>0.52847222222222212</v>
      </c>
      <c r="AC16" s="9">
        <f t="shared" si="19"/>
        <v>0.5430555555555554</v>
      </c>
      <c r="AD16" s="9">
        <f t="shared" si="20"/>
        <v>0.5479166666666665</v>
      </c>
      <c r="AE16" s="9">
        <f t="shared" si="21"/>
        <v>0.55277777777777759</v>
      </c>
      <c r="AF16" s="9">
        <f t="shared" si="22"/>
        <v>0.56736111111111087</v>
      </c>
      <c r="AG16" s="9">
        <f t="shared" si="23"/>
        <v>0.57916666666666639</v>
      </c>
      <c r="AH16" s="69">
        <f t="shared" si="77"/>
        <v>0.5909722222222219</v>
      </c>
      <c r="AI16" s="106">
        <f t="shared" si="25"/>
        <v>0.60555555555555518</v>
      </c>
      <c r="AJ16" s="142">
        <f t="shared" si="26"/>
        <v>0.61041666666666627</v>
      </c>
      <c r="AK16" s="105">
        <f t="shared" si="27"/>
        <v>0.61527777777777737</v>
      </c>
      <c r="AL16" s="9">
        <f t="shared" si="28"/>
        <v>0.62986111111111065</v>
      </c>
      <c r="AM16" s="9">
        <f t="shared" si="29"/>
        <v>0.64166666666666616</v>
      </c>
      <c r="AN16" s="69">
        <f t="shared" si="78"/>
        <v>0.65347222222222168</v>
      </c>
      <c r="AO16" s="9">
        <f t="shared" si="31"/>
        <v>0.66805555555555496</v>
      </c>
      <c r="AP16" s="9">
        <f t="shared" si="32"/>
        <v>0.67291666666666605</v>
      </c>
      <c r="AQ16" s="9">
        <f t="shared" si="33"/>
        <v>0.67777777777777715</v>
      </c>
      <c r="AR16" s="9">
        <f t="shared" si="34"/>
        <v>0.69236111111111043</v>
      </c>
      <c r="AS16" s="9">
        <f t="shared" si="35"/>
        <v>0.70416666666666594</v>
      </c>
      <c r="AT16" s="69">
        <f t="shared" si="79"/>
        <v>0.71597222222222145</v>
      </c>
      <c r="AU16" s="9">
        <f t="shared" si="37"/>
        <v>0.73055555555555474</v>
      </c>
      <c r="AV16" s="20">
        <f t="shared" si="38"/>
        <v>0.73541666666666583</v>
      </c>
      <c r="AW16" s="20">
        <f t="shared" si="39"/>
        <v>0.74027777777777692</v>
      </c>
      <c r="AX16" s="20">
        <f t="shared" si="40"/>
        <v>0.75486111111111021</v>
      </c>
      <c r="AY16" s="20">
        <f t="shared" si="41"/>
        <v>0.76666666666666572</v>
      </c>
      <c r="AZ16" s="129">
        <f t="shared" si="80"/>
        <v>0.77847222222222123</v>
      </c>
      <c r="BA16" s="9">
        <f t="shared" si="43"/>
        <v>0.79305555555555451</v>
      </c>
      <c r="BB16" s="9">
        <f t="shared" si="44"/>
        <v>0.79791666666666561</v>
      </c>
      <c r="BC16" s="9">
        <f t="shared" si="51"/>
        <v>0.8027777777777767</v>
      </c>
      <c r="BD16" s="9">
        <f t="shared" si="52"/>
        <v>0.81736111111110998</v>
      </c>
      <c r="BE16" s="10">
        <f t="shared" ref="BE16:BE17" si="85">BD16+17/1440</f>
        <v>0.8291666666666655</v>
      </c>
      <c r="BF16" s="10">
        <f t="shared" ref="BF16" si="86">BE16+17/1440</f>
        <v>0.84097222222222101</v>
      </c>
      <c r="BG16" s="10">
        <f t="shared" ref="BG16" si="87">BF16+21/1440</f>
        <v>0.85555555555555429</v>
      </c>
      <c r="BH16" s="10">
        <f t="shared" ref="BH16" si="88">BG16+7/1440</f>
        <v>0.86041666666666539</v>
      </c>
      <c r="BI16" s="10">
        <f t="shared" ref="BI16" si="89">BH16+7/1440</f>
        <v>0.86527777777777648</v>
      </c>
      <c r="BJ16" s="9">
        <f t="shared" ref="BJ16" si="90">BI16+21/1440</f>
        <v>0.87986111111110976</v>
      </c>
      <c r="BK16" s="9">
        <f t="shared" ref="BK16" si="91">BJ16+17/1440</f>
        <v>0.89166666666666528</v>
      </c>
      <c r="BL16" s="9">
        <f t="shared" ref="BL16" si="92">BK16+17/1440</f>
        <v>0.90347222222222079</v>
      </c>
      <c r="BM16" s="9">
        <f t="shared" ref="BM16" si="93">BL16+21/1440</f>
        <v>0.91805555555555407</v>
      </c>
      <c r="BN16" s="9">
        <f t="shared" ref="BN16" si="94">BM16+7/1440</f>
        <v>0.92291666666666516</v>
      </c>
      <c r="BO16" s="90">
        <v>18.5</v>
      </c>
      <c r="BP16" s="91">
        <f>(R16-D16)+(AV16-U16)+(BN16-AY16)</f>
        <v>0.58194444444444304</v>
      </c>
      <c r="BQ16" s="74">
        <f t="shared" si="59"/>
        <v>13.966666666666667</v>
      </c>
      <c r="BR16" s="29">
        <f t="shared" si="57"/>
        <v>14.346666666666668</v>
      </c>
    </row>
    <row r="17" spans="1:70" s="23" customFormat="1" ht="15.75">
      <c r="A17" s="262">
        <v>12</v>
      </c>
      <c r="B17" s="116">
        <v>6</v>
      </c>
      <c r="C17" s="69"/>
      <c r="D17" s="69">
        <f t="shared" si="72"/>
        <v>0.28263888888888883</v>
      </c>
      <c r="E17" s="9">
        <f t="shared" si="46"/>
        <v>0.29722222222222217</v>
      </c>
      <c r="F17" s="9">
        <f t="shared" si="47"/>
        <v>0.30208333333333326</v>
      </c>
      <c r="G17" s="9">
        <f t="shared" si="48"/>
        <v>0.30694444444444435</v>
      </c>
      <c r="H17" s="9">
        <f t="shared" si="49"/>
        <v>0.32152777777777769</v>
      </c>
      <c r="I17" s="9">
        <f t="shared" si="50"/>
        <v>0.33333333333333326</v>
      </c>
      <c r="J17" s="69">
        <f t="shared" si="73"/>
        <v>0.34513888888888883</v>
      </c>
      <c r="K17" s="9">
        <f t="shared" si="1"/>
        <v>0.35972222222222217</v>
      </c>
      <c r="L17" s="9">
        <f t="shared" si="2"/>
        <v>0.36458333333333326</v>
      </c>
      <c r="M17" s="9">
        <f t="shared" si="3"/>
        <v>0.36944444444444435</v>
      </c>
      <c r="N17" s="9">
        <f t="shared" si="4"/>
        <v>0.38402777777777769</v>
      </c>
      <c r="O17" s="9">
        <f t="shared" si="5"/>
        <v>0.39583333333333326</v>
      </c>
      <c r="P17" s="69">
        <f t="shared" si="74"/>
        <v>0.40763888888888883</v>
      </c>
      <c r="Q17" s="9">
        <f t="shared" si="7"/>
        <v>0.42222222222222217</v>
      </c>
      <c r="R17" s="9">
        <f t="shared" si="8"/>
        <v>0.42708333333333326</v>
      </c>
      <c r="S17" s="9">
        <f t="shared" si="9"/>
        <v>0.43194444444444435</v>
      </c>
      <c r="T17" s="9">
        <f t="shared" si="10"/>
        <v>0.44652777777777769</v>
      </c>
      <c r="U17" s="20">
        <f t="shared" si="11"/>
        <v>0.45833333333333326</v>
      </c>
      <c r="V17" s="157">
        <f t="shared" si="75"/>
        <v>0.47013888888888883</v>
      </c>
      <c r="W17" s="20">
        <f t="shared" si="13"/>
        <v>0.48472222222222217</v>
      </c>
      <c r="X17" s="20">
        <f t="shared" si="14"/>
        <v>0.48958333333333326</v>
      </c>
      <c r="Y17" s="9">
        <f t="shared" si="15"/>
        <v>0.49444444444444435</v>
      </c>
      <c r="Z17" s="9">
        <f t="shared" si="16"/>
        <v>0.50902777777777763</v>
      </c>
      <c r="AA17" s="9">
        <f t="shared" si="17"/>
        <v>0.52083333333333315</v>
      </c>
      <c r="AB17" s="69">
        <f t="shared" si="76"/>
        <v>0.53263888888888877</v>
      </c>
      <c r="AC17" s="9">
        <f t="shared" si="19"/>
        <v>0.54722222222222205</v>
      </c>
      <c r="AD17" s="9">
        <f t="shared" si="20"/>
        <v>0.55208333333333315</v>
      </c>
      <c r="AE17" s="9">
        <f t="shared" si="21"/>
        <v>0.55694444444444424</v>
      </c>
      <c r="AF17" s="9">
        <f t="shared" si="22"/>
        <v>0.57152777777777752</v>
      </c>
      <c r="AG17" s="9">
        <f t="shared" si="23"/>
        <v>0.58333333333333304</v>
      </c>
      <c r="AH17" s="69">
        <f t="shared" si="77"/>
        <v>0.59513888888888855</v>
      </c>
      <c r="AI17" s="9">
        <f t="shared" si="25"/>
        <v>0.60972222222222183</v>
      </c>
      <c r="AJ17" s="28">
        <f t="shared" si="26"/>
        <v>0.61458333333333293</v>
      </c>
      <c r="AK17" s="9">
        <f t="shared" si="27"/>
        <v>0.61944444444444402</v>
      </c>
      <c r="AL17" s="9">
        <f t="shared" si="28"/>
        <v>0.6340277777777773</v>
      </c>
      <c r="AM17" s="9">
        <f t="shared" si="29"/>
        <v>0.64583333333333282</v>
      </c>
      <c r="AN17" s="69">
        <f t="shared" si="78"/>
        <v>0.65763888888888833</v>
      </c>
      <c r="AO17" s="9">
        <f t="shared" si="31"/>
        <v>0.67222222222222161</v>
      </c>
      <c r="AP17" s="20">
        <f t="shared" si="32"/>
        <v>0.6770833333333327</v>
      </c>
      <c r="AQ17" s="20">
        <f t="shared" si="33"/>
        <v>0.6819444444444438</v>
      </c>
      <c r="AR17" s="20">
        <f t="shared" si="34"/>
        <v>0.69652777777777708</v>
      </c>
      <c r="AS17" s="20">
        <f t="shared" si="35"/>
        <v>0.70833333333333259</v>
      </c>
      <c r="AT17" s="69">
        <f t="shared" si="79"/>
        <v>0.72013888888888811</v>
      </c>
      <c r="AU17" s="9">
        <f t="shared" si="37"/>
        <v>0.73472222222222139</v>
      </c>
      <c r="AV17" s="9">
        <f t="shared" si="38"/>
        <v>0.73958333333333248</v>
      </c>
      <c r="AW17" s="9">
        <f t="shared" si="39"/>
        <v>0.74444444444444358</v>
      </c>
      <c r="AX17" s="9">
        <f t="shared" si="40"/>
        <v>0.75902777777777686</v>
      </c>
      <c r="AY17" s="9">
        <f t="shared" si="41"/>
        <v>0.77083333333333237</v>
      </c>
      <c r="AZ17" s="69">
        <f t="shared" si="80"/>
        <v>0.78263888888888788</v>
      </c>
      <c r="BA17" s="9">
        <f t="shared" si="43"/>
        <v>0.79722222222222117</v>
      </c>
      <c r="BB17" s="9">
        <f t="shared" si="44"/>
        <v>0.80208333333333226</v>
      </c>
      <c r="BC17" s="9">
        <f t="shared" si="51"/>
        <v>0.80694444444444335</v>
      </c>
      <c r="BD17" s="9">
        <f t="shared" si="52"/>
        <v>0.82152777777777664</v>
      </c>
      <c r="BE17" s="10">
        <f t="shared" si="85"/>
        <v>0.83333333333333215</v>
      </c>
      <c r="BF17" s="10"/>
      <c r="BG17" s="10"/>
      <c r="BH17" s="10"/>
      <c r="BI17" s="10"/>
      <c r="BJ17" s="10"/>
      <c r="BK17" s="10"/>
      <c r="BL17" s="10"/>
      <c r="BM17" s="10"/>
      <c r="BN17" s="10"/>
      <c r="BO17" s="90">
        <v>16.5</v>
      </c>
      <c r="BP17" s="91">
        <f>(U17-D17)+(AP17-X17)+(BE17-AS17)</f>
        <v>0.48819444444444343</v>
      </c>
      <c r="BQ17" s="74">
        <f t="shared" si="59"/>
        <v>11.716666666666667</v>
      </c>
      <c r="BR17" s="29">
        <f t="shared" si="57"/>
        <v>12.096666666666668</v>
      </c>
    </row>
    <row r="18" spans="1:70" s="23" customFormat="1" ht="15.75">
      <c r="A18" s="262">
        <v>13</v>
      </c>
      <c r="B18" s="116">
        <v>6</v>
      </c>
      <c r="C18" s="105">
        <f>D18-17/1440</f>
        <v>0.27499999999999991</v>
      </c>
      <c r="D18" s="69">
        <f t="shared" si="72"/>
        <v>0.28680555555555548</v>
      </c>
      <c r="E18" s="9">
        <f t="shared" si="46"/>
        <v>0.30138888888888882</v>
      </c>
      <c r="F18" s="9">
        <f t="shared" si="47"/>
        <v>0.30624999999999991</v>
      </c>
      <c r="G18" s="9">
        <f t="shared" si="48"/>
        <v>0.31111111111111101</v>
      </c>
      <c r="H18" s="9">
        <f t="shared" si="49"/>
        <v>0.32569444444444434</v>
      </c>
      <c r="I18" s="9">
        <f t="shared" si="50"/>
        <v>0.33749999999999991</v>
      </c>
      <c r="J18" s="69">
        <f t="shared" si="73"/>
        <v>0.34930555555555548</v>
      </c>
      <c r="K18" s="9">
        <f t="shared" si="1"/>
        <v>0.36388888888888882</v>
      </c>
      <c r="L18" s="9">
        <f t="shared" si="2"/>
        <v>0.36874999999999991</v>
      </c>
      <c r="M18" s="9">
        <f t="shared" si="3"/>
        <v>0.37361111111111101</v>
      </c>
      <c r="N18" s="9">
        <f t="shared" si="4"/>
        <v>0.38819444444444434</v>
      </c>
      <c r="O18" s="20">
        <f t="shared" si="5"/>
        <v>0.39999999999999991</v>
      </c>
      <c r="P18" s="157">
        <f t="shared" si="74"/>
        <v>0.41180555555555548</v>
      </c>
      <c r="Q18" s="20">
        <f t="shared" si="7"/>
        <v>0.42638888888888882</v>
      </c>
      <c r="R18" s="20">
        <f t="shared" si="8"/>
        <v>0.43124999999999991</v>
      </c>
      <c r="S18" s="9">
        <f t="shared" si="9"/>
        <v>0.43611111111111101</v>
      </c>
      <c r="T18" s="9">
        <f t="shared" si="10"/>
        <v>0.45069444444444434</v>
      </c>
      <c r="U18" s="9">
        <f t="shared" si="11"/>
        <v>0.46249999999999991</v>
      </c>
      <c r="V18" s="69">
        <f t="shared" si="75"/>
        <v>0.47430555555555548</v>
      </c>
      <c r="W18" s="9">
        <f t="shared" si="13"/>
        <v>0.48888888888888882</v>
      </c>
      <c r="X18" s="9">
        <f t="shared" si="14"/>
        <v>0.49374999999999991</v>
      </c>
      <c r="Y18" s="9">
        <f t="shared" si="15"/>
        <v>0.49861111111111101</v>
      </c>
      <c r="Z18" s="9">
        <f t="shared" si="16"/>
        <v>0.51319444444444429</v>
      </c>
      <c r="AA18" s="9">
        <f t="shared" si="17"/>
        <v>0.5249999999999998</v>
      </c>
      <c r="AB18" s="69">
        <f t="shared" si="76"/>
        <v>0.53680555555555542</v>
      </c>
      <c r="AC18" s="9">
        <f t="shared" si="19"/>
        <v>0.55138888888888871</v>
      </c>
      <c r="AD18" s="9">
        <f t="shared" si="20"/>
        <v>0.5562499999999998</v>
      </c>
      <c r="AE18" s="9">
        <f t="shared" si="21"/>
        <v>0.56111111111111089</v>
      </c>
      <c r="AF18" s="9">
        <f t="shared" si="22"/>
        <v>0.57569444444444418</v>
      </c>
      <c r="AG18" s="9">
        <f t="shared" si="23"/>
        <v>0.58749999999999969</v>
      </c>
      <c r="AH18" s="69">
        <f t="shared" si="77"/>
        <v>0.5993055555555552</v>
      </c>
      <c r="AI18" s="9">
        <f t="shared" si="25"/>
        <v>0.61388888888888848</v>
      </c>
      <c r="AJ18" s="9">
        <f t="shared" si="26"/>
        <v>0.61874999999999958</v>
      </c>
      <c r="AK18" s="9">
        <f t="shared" si="27"/>
        <v>0.62361111111111067</v>
      </c>
      <c r="AL18" s="9">
        <f t="shared" si="28"/>
        <v>0.63819444444444395</v>
      </c>
      <c r="AM18" s="9">
        <f t="shared" si="29"/>
        <v>0.64999999999999947</v>
      </c>
      <c r="AN18" s="69">
        <f t="shared" si="78"/>
        <v>0.66180555555555498</v>
      </c>
      <c r="AO18" s="9">
        <f t="shared" si="31"/>
        <v>0.67638888888888826</v>
      </c>
      <c r="AP18" s="9">
        <f t="shared" si="32"/>
        <v>0.68124999999999936</v>
      </c>
      <c r="AQ18" s="9">
        <f t="shared" si="33"/>
        <v>0.68611111111111045</v>
      </c>
      <c r="AR18" s="9">
        <f t="shared" si="34"/>
        <v>0.70069444444444373</v>
      </c>
      <c r="AS18" s="20">
        <f t="shared" si="35"/>
        <v>0.71249999999999925</v>
      </c>
      <c r="AT18" s="157">
        <f t="shared" si="79"/>
        <v>0.72430555555555476</v>
      </c>
      <c r="AU18" s="20">
        <f t="shared" si="37"/>
        <v>0.73888888888888804</v>
      </c>
      <c r="AV18" s="20">
        <f t="shared" si="38"/>
        <v>0.74374999999999913</v>
      </c>
      <c r="AW18" s="9">
        <f t="shared" si="39"/>
        <v>0.74861111111111023</v>
      </c>
      <c r="AX18" s="9">
        <f t="shared" si="40"/>
        <v>0.76319444444444351</v>
      </c>
      <c r="AY18" s="9">
        <f t="shared" si="41"/>
        <v>0.77499999999999902</v>
      </c>
      <c r="AZ18" s="69">
        <f t="shared" si="80"/>
        <v>0.78680555555555454</v>
      </c>
      <c r="BA18" s="9">
        <f t="shared" si="43"/>
        <v>0.80138888888888782</v>
      </c>
      <c r="BB18" s="9">
        <f t="shared" si="44"/>
        <v>0.80624999999999891</v>
      </c>
      <c r="BC18" s="9">
        <f t="shared" si="51"/>
        <v>0.81111111111111001</v>
      </c>
      <c r="BD18" s="9">
        <f t="shared" si="52"/>
        <v>0.82569444444444329</v>
      </c>
      <c r="BE18" s="10">
        <f t="shared" ref="BE18:BE19" si="95">BD18+17/1440</f>
        <v>0.8374999999999988</v>
      </c>
      <c r="BF18" s="10">
        <f t="shared" ref="BF18" si="96">BE18+17/1440</f>
        <v>0.84930555555555431</v>
      </c>
      <c r="BG18" s="10">
        <f t="shared" ref="BG18" si="97">BF18+21/1440</f>
        <v>0.8638888888888876</v>
      </c>
      <c r="BH18" s="10">
        <f t="shared" ref="BH18" si="98">BG18+7/1440</f>
        <v>0.86874999999999869</v>
      </c>
      <c r="BI18" s="10"/>
      <c r="BJ18" s="9"/>
      <c r="BK18" s="9"/>
      <c r="BL18" s="9"/>
      <c r="BM18" s="9"/>
      <c r="BN18" s="9"/>
      <c r="BO18" s="90">
        <v>17</v>
      </c>
      <c r="BP18" s="91">
        <f>(O18-C18)+(AS18-R18)+(BH18-AV18)</f>
        <v>0.53124999999999889</v>
      </c>
      <c r="BQ18" s="74">
        <f t="shared" si="59"/>
        <v>12.75</v>
      </c>
      <c r="BR18" s="29">
        <f t="shared" si="57"/>
        <v>13.13</v>
      </c>
    </row>
    <row r="19" spans="1:70" s="23" customFormat="1" ht="16.5" thickBot="1">
      <c r="A19" s="262">
        <v>14</v>
      </c>
      <c r="B19" s="116">
        <v>6</v>
      </c>
      <c r="C19" s="69"/>
      <c r="D19" s="69">
        <f t="shared" si="72"/>
        <v>0.29097222222222213</v>
      </c>
      <c r="E19" s="9">
        <f t="shared" si="46"/>
        <v>0.30555555555555547</v>
      </c>
      <c r="F19" s="9">
        <f t="shared" si="47"/>
        <v>0.31041666666666656</v>
      </c>
      <c r="G19" s="9">
        <f t="shared" si="48"/>
        <v>0.31527777777777766</v>
      </c>
      <c r="H19" s="9">
        <f t="shared" si="49"/>
        <v>0.32986111111111099</v>
      </c>
      <c r="I19" s="9">
        <f t="shared" si="50"/>
        <v>0.34166666666666656</v>
      </c>
      <c r="J19" s="69">
        <f t="shared" si="73"/>
        <v>0.35347222222222213</v>
      </c>
      <c r="K19" s="9">
        <f t="shared" si="1"/>
        <v>0.36805555555555547</v>
      </c>
      <c r="L19" s="9">
        <f t="shared" si="2"/>
        <v>0.37291666666666656</v>
      </c>
      <c r="M19" s="9">
        <f t="shared" si="3"/>
        <v>0.37777777777777766</v>
      </c>
      <c r="N19" s="9">
        <f t="shared" si="4"/>
        <v>0.39236111111111099</v>
      </c>
      <c r="O19" s="9">
        <f t="shared" si="5"/>
        <v>0.40416666666666656</v>
      </c>
      <c r="P19" s="69">
        <f t="shared" si="74"/>
        <v>0.41597222222222213</v>
      </c>
      <c r="Q19" s="9">
        <f t="shared" si="7"/>
        <v>0.43055555555555547</v>
      </c>
      <c r="R19" s="20">
        <f t="shared" si="8"/>
        <v>0.43541666666666656</v>
      </c>
      <c r="S19" s="20">
        <f t="shared" si="9"/>
        <v>0.44027777777777766</v>
      </c>
      <c r="T19" s="20">
        <f t="shared" si="10"/>
        <v>0.45486111111111099</v>
      </c>
      <c r="U19" s="20">
        <f t="shared" si="11"/>
        <v>0.46666666666666656</v>
      </c>
      <c r="V19" s="69">
        <f t="shared" si="75"/>
        <v>0.47847222222222213</v>
      </c>
      <c r="W19" s="9">
        <f t="shared" si="13"/>
        <v>0.49305555555555547</v>
      </c>
      <c r="X19" s="9">
        <f t="shared" si="14"/>
        <v>0.49791666666666656</v>
      </c>
      <c r="Y19" s="9">
        <f t="shared" si="15"/>
        <v>0.50277777777777766</v>
      </c>
      <c r="Z19" s="9">
        <f t="shared" si="16"/>
        <v>0.51736111111111094</v>
      </c>
      <c r="AA19" s="9">
        <f t="shared" si="17"/>
        <v>0.52916666666666645</v>
      </c>
      <c r="AB19" s="69">
        <f t="shared" si="76"/>
        <v>0.54097222222222208</v>
      </c>
      <c r="AC19" s="9">
        <f t="shared" si="19"/>
        <v>0.55555555555555536</v>
      </c>
      <c r="AD19" s="9">
        <f t="shared" si="20"/>
        <v>0.56041666666666645</v>
      </c>
      <c r="AE19" s="9">
        <f t="shared" si="21"/>
        <v>0.56527777777777755</v>
      </c>
      <c r="AF19" s="9">
        <f t="shared" si="22"/>
        <v>0.57986111111111083</v>
      </c>
      <c r="AG19" s="89">
        <f t="shared" si="23"/>
        <v>0.59166666666666634</v>
      </c>
      <c r="AH19" s="69">
        <f t="shared" si="77"/>
        <v>0.60347222222222185</v>
      </c>
      <c r="AI19" s="9">
        <f t="shared" si="25"/>
        <v>0.61805555555555514</v>
      </c>
      <c r="AJ19" s="9">
        <f t="shared" si="26"/>
        <v>0.62291666666666623</v>
      </c>
      <c r="AK19" s="9">
        <f t="shared" si="27"/>
        <v>0.62777777777777732</v>
      </c>
      <c r="AL19" s="9">
        <f t="shared" si="28"/>
        <v>0.64236111111111061</v>
      </c>
      <c r="AM19" s="20">
        <f t="shared" si="29"/>
        <v>0.65416666666666612</v>
      </c>
      <c r="AN19" s="157">
        <f t="shared" si="78"/>
        <v>0.66597222222222163</v>
      </c>
      <c r="AO19" s="20">
        <f t="shared" si="31"/>
        <v>0.68055555555555491</v>
      </c>
      <c r="AP19" s="20">
        <f t="shared" si="32"/>
        <v>0.68541666666666601</v>
      </c>
      <c r="AQ19" s="9">
        <f t="shared" si="33"/>
        <v>0.6902777777777771</v>
      </c>
      <c r="AR19" s="9">
        <f t="shared" si="34"/>
        <v>0.70486111111111038</v>
      </c>
      <c r="AS19" s="9">
        <f t="shared" si="35"/>
        <v>0.7166666666666659</v>
      </c>
      <c r="AT19" s="69">
        <f t="shared" si="79"/>
        <v>0.72847222222222141</v>
      </c>
      <c r="AU19" s="9">
        <f t="shared" si="37"/>
        <v>0.74305555555555469</v>
      </c>
      <c r="AV19" s="9">
        <f t="shared" si="38"/>
        <v>0.74791666666666579</v>
      </c>
      <c r="AW19" s="9">
        <f t="shared" si="39"/>
        <v>0.75277777777777688</v>
      </c>
      <c r="AX19" s="9">
        <f t="shared" si="40"/>
        <v>0.76736111111111016</v>
      </c>
      <c r="AY19" s="9">
        <f t="shared" si="41"/>
        <v>0.77916666666666567</v>
      </c>
      <c r="AZ19" s="69">
        <f t="shared" si="80"/>
        <v>0.79097222222222119</v>
      </c>
      <c r="BA19" s="9">
        <f t="shared" si="43"/>
        <v>0.80555555555555447</v>
      </c>
      <c r="BB19" s="9">
        <f t="shared" si="44"/>
        <v>0.81041666666666556</v>
      </c>
      <c r="BC19" s="9">
        <f t="shared" si="51"/>
        <v>0.81527777777777666</v>
      </c>
      <c r="BD19" s="9">
        <f t="shared" si="52"/>
        <v>0.82986111111110994</v>
      </c>
      <c r="BE19" s="10">
        <f t="shared" si="95"/>
        <v>0.84166666666666545</v>
      </c>
      <c r="BF19" s="10"/>
      <c r="BG19" s="10"/>
      <c r="BH19" s="10"/>
      <c r="BI19" s="10"/>
      <c r="BJ19" s="10"/>
      <c r="BK19" s="10"/>
      <c r="BL19" s="10"/>
      <c r="BM19" s="10"/>
      <c r="BN19" s="10"/>
      <c r="BO19" s="90">
        <v>15.5</v>
      </c>
      <c r="BP19" s="91">
        <f>(R19-D19)+(AM19-U19)+(BE19-AP19)</f>
        <v>0.48819444444444343</v>
      </c>
      <c r="BQ19" s="74">
        <f t="shared" si="59"/>
        <v>11.716666666666667</v>
      </c>
      <c r="BR19" s="29">
        <f t="shared" si="57"/>
        <v>12.096666666666668</v>
      </c>
    </row>
    <row r="20" spans="1:70" s="23" customFormat="1" ht="16.5" thickBot="1">
      <c r="A20" s="263">
        <v>15</v>
      </c>
      <c r="B20" s="155">
        <v>6</v>
      </c>
      <c r="C20" s="19"/>
      <c r="D20" s="71">
        <f t="shared" si="72"/>
        <v>0.29513888888888878</v>
      </c>
      <c r="E20" s="19">
        <f t="shared" si="46"/>
        <v>0.30972222222222212</v>
      </c>
      <c r="F20" s="19">
        <f t="shared" si="47"/>
        <v>0.31458333333333321</v>
      </c>
      <c r="G20" s="19">
        <f t="shared" si="48"/>
        <v>0.31944444444444431</v>
      </c>
      <c r="H20" s="19">
        <f t="shared" si="49"/>
        <v>0.33402777777777765</v>
      </c>
      <c r="I20" s="19">
        <f t="shared" si="50"/>
        <v>0.34583333333333321</v>
      </c>
      <c r="J20" s="71">
        <f t="shared" si="73"/>
        <v>0.35763888888888878</v>
      </c>
      <c r="K20" s="19">
        <f t="shared" si="1"/>
        <v>0.37222222222222212</v>
      </c>
      <c r="L20" s="19">
        <f t="shared" si="2"/>
        <v>0.37708333333333321</v>
      </c>
      <c r="M20" s="19">
        <f t="shared" si="3"/>
        <v>0.38194444444444431</v>
      </c>
      <c r="N20" s="19">
        <f t="shared" si="4"/>
        <v>0.39652777777777765</v>
      </c>
      <c r="O20" s="19">
        <f t="shared" si="5"/>
        <v>0.40833333333333321</v>
      </c>
      <c r="P20" s="71">
        <f t="shared" si="74"/>
        <v>0.42013888888888878</v>
      </c>
      <c r="Q20" s="19">
        <f t="shared" si="7"/>
        <v>0.43472222222222212</v>
      </c>
      <c r="R20" s="19">
        <f t="shared" si="8"/>
        <v>0.43958333333333321</v>
      </c>
      <c r="S20" s="19">
        <f t="shared" si="9"/>
        <v>0.44444444444444431</v>
      </c>
      <c r="T20" s="19">
        <f t="shared" si="10"/>
        <v>0.45902777777777765</v>
      </c>
      <c r="U20" s="39">
        <f t="shared" si="11"/>
        <v>0.47083333333333321</v>
      </c>
      <c r="V20" s="158">
        <f t="shared" si="75"/>
        <v>0.48263888888888878</v>
      </c>
      <c r="W20" s="39">
        <f t="shared" si="13"/>
        <v>0.49722222222222212</v>
      </c>
      <c r="X20" s="39">
        <f t="shared" si="14"/>
        <v>0.50208333333333321</v>
      </c>
      <c r="Y20" s="19">
        <f t="shared" si="15"/>
        <v>0.50694444444444431</v>
      </c>
      <c r="Z20" s="19">
        <f t="shared" si="16"/>
        <v>0.52152777777777759</v>
      </c>
      <c r="AA20" s="19">
        <f t="shared" si="17"/>
        <v>0.5333333333333331</v>
      </c>
      <c r="AB20" s="71">
        <f t="shared" si="76"/>
        <v>0.54513888888888873</v>
      </c>
      <c r="AC20" s="19">
        <f t="shared" si="19"/>
        <v>0.55972222222222201</v>
      </c>
      <c r="AD20" s="19">
        <f t="shared" si="20"/>
        <v>0.5645833333333331</v>
      </c>
      <c r="AE20" s="19">
        <f t="shared" si="21"/>
        <v>0.5694444444444442</v>
      </c>
      <c r="AF20" s="108">
        <f t="shared" si="22"/>
        <v>0.58402777777777748</v>
      </c>
      <c r="AG20" s="142">
        <f t="shared" si="23"/>
        <v>0.59583333333333299</v>
      </c>
      <c r="AH20" s="71">
        <f t="shared" si="77"/>
        <v>0.60763888888888851</v>
      </c>
      <c r="AI20" s="19">
        <f t="shared" si="25"/>
        <v>0.62222222222222179</v>
      </c>
      <c r="AJ20" s="19">
        <f t="shared" si="26"/>
        <v>0.62708333333333288</v>
      </c>
      <c r="AK20" s="19">
        <f t="shared" si="27"/>
        <v>0.63194444444444398</v>
      </c>
      <c r="AL20" s="19">
        <f t="shared" si="28"/>
        <v>0.64652777777777726</v>
      </c>
      <c r="AM20" s="19">
        <f t="shared" si="29"/>
        <v>0.65833333333333277</v>
      </c>
      <c r="AN20" s="71">
        <f t="shared" si="78"/>
        <v>0.67013888888888828</v>
      </c>
      <c r="AO20" s="19">
        <f t="shared" si="31"/>
        <v>0.68472222222222157</v>
      </c>
      <c r="AP20" s="19">
        <f t="shared" si="32"/>
        <v>0.68958333333333266</v>
      </c>
      <c r="AQ20" s="19">
        <f t="shared" si="33"/>
        <v>0.69444444444444375</v>
      </c>
      <c r="AR20" s="19">
        <f t="shared" si="34"/>
        <v>0.70902777777777704</v>
      </c>
      <c r="AS20" s="19">
        <f t="shared" si="35"/>
        <v>0.72083333333333255</v>
      </c>
      <c r="AT20" s="71">
        <f t="shared" si="79"/>
        <v>0.73263888888888806</v>
      </c>
      <c r="AU20" s="19">
        <f t="shared" si="37"/>
        <v>0.74722222222222134</v>
      </c>
      <c r="AV20" s="39">
        <f t="shared" si="38"/>
        <v>0.75208333333333244</v>
      </c>
      <c r="AW20" s="39">
        <f t="shared" si="39"/>
        <v>0.75694444444444353</v>
      </c>
      <c r="AX20" s="39">
        <f t="shared" si="40"/>
        <v>0.77152777777777681</v>
      </c>
      <c r="AY20" s="39">
        <f t="shared" si="41"/>
        <v>0.78333333333333233</v>
      </c>
      <c r="AZ20" s="71">
        <f t="shared" si="80"/>
        <v>0.79513888888888784</v>
      </c>
      <c r="BA20" s="19">
        <f t="shared" si="43"/>
        <v>0.80972222222222112</v>
      </c>
      <c r="BB20" s="19">
        <f t="shared" si="44"/>
        <v>0.81458333333333222</v>
      </c>
      <c r="BC20" s="19">
        <f t="shared" si="51"/>
        <v>0.81944444444444331</v>
      </c>
      <c r="BD20" s="19">
        <f t="shared" si="52"/>
        <v>0.83402777777777659</v>
      </c>
      <c r="BE20" s="38">
        <f t="shared" ref="BE20" si="99">BD20+17/1440</f>
        <v>0.8458333333333321</v>
      </c>
      <c r="BF20" s="38">
        <f t="shared" ref="BF20" si="100">BE20+17/1440</f>
        <v>0.85763888888888762</v>
      </c>
      <c r="BG20" s="38">
        <f t="shared" ref="BG20" si="101">BF20+21/1440</f>
        <v>0.8722222222222209</v>
      </c>
      <c r="BH20" s="38">
        <f t="shared" ref="BH20" si="102">BG20+7/1440</f>
        <v>0.87708333333333199</v>
      </c>
      <c r="BI20" s="38">
        <f t="shared" ref="BI20" si="103">BH20+7/1440</f>
        <v>0.88194444444444309</v>
      </c>
      <c r="BJ20" s="19">
        <f t="shared" ref="BJ20" si="104">BI20+21/1440</f>
        <v>0.89652777777777637</v>
      </c>
      <c r="BK20" s="19">
        <f t="shared" ref="BK20" si="105">BJ20+17/1440</f>
        <v>0.90833333333333188</v>
      </c>
      <c r="BL20" s="19"/>
      <c r="BM20" s="19"/>
      <c r="BN20" s="19"/>
      <c r="BO20" s="76">
        <v>17.5</v>
      </c>
      <c r="BP20" s="77">
        <f>(U20-D20)+(AV20-X20)+(BK20-AY20)</f>
        <v>0.55069444444444327</v>
      </c>
      <c r="BQ20" s="92">
        <f t="shared" si="59"/>
        <v>13.216666666666667</v>
      </c>
      <c r="BR20" s="93">
        <f t="shared" si="57"/>
        <v>13.596666666666668</v>
      </c>
    </row>
    <row r="21" spans="1:70">
      <c r="B21" s="17"/>
      <c r="BO21" s="34">
        <f>SUM(BO6:BO20)</f>
        <v>247</v>
      </c>
      <c r="BP21" s="34"/>
      <c r="BQ21" s="55">
        <f>SUM(BQ6:BQ20)</f>
        <v>185.05</v>
      </c>
      <c r="BR21" s="55">
        <f>SUM(BR6:BR20)</f>
        <v>190.74999999999997</v>
      </c>
    </row>
    <row r="23" spans="1:70" s="179" customFormat="1" ht="15.75">
      <c r="A23" s="179" t="s">
        <v>23</v>
      </c>
      <c r="B23" s="180"/>
    </row>
    <row r="24" spans="1:70" s="179" customFormat="1" ht="15.75">
      <c r="A24" s="179" t="s">
        <v>78</v>
      </c>
      <c r="B24" s="271">
        <v>0.47916666666666669</v>
      </c>
      <c r="D24" s="179" t="s">
        <v>79</v>
      </c>
    </row>
    <row r="25" spans="1:70" s="179" customFormat="1" ht="15.75">
      <c r="A25" s="179" t="s">
        <v>80</v>
      </c>
      <c r="B25" s="265" t="s">
        <v>52</v>
      </c>
      <c r="D25" s="179" t="s">
        <v>103</v>
      </c>
    </row>
    <row r="26" spans="1:70" s="179" customFormat="1" ht="15.75">
      <c r="A26" s="266"/>
      <c r="B26" s="265" t="s">
        <v>46</v>
      </c>
      <c r="D26" s="268" t="s">
        <v>101</v>
      </c>
    </row>
    <row r="27" spans="1:70" s="179" customFormat="1" ht="15.75">
      <c r="A27" s="266"/>
      <c r="B27" s="265" t="s">
        <v>1</v>
      </c>
      <c r="D27" s="268" t="s">
        <v>81</v>
      </c>
    </row>
    <row r="28" spans="1:70" s="179" customFormat="1" ht="15.75">
      <c r="A28" s="266"/>
      <c r="B28" s="265" t="s">
        <v>51</v>
      </c>
      <c r="D28" s="268" t="s">
        <v>104</v>
      </c>
    </row>
    <row r="29" spans="1:70" s="179" customFormat="1" ht="15.75">
      <c r="A29" s="179" t="s">
        <v>84</v>
      </c>
      <c r="B29" s="184">
        <v>3</v>
      </c>
      <c r="D29" s="179" t="s">
        <v>87</v>
      </c>
    </row>
    <row r="30" spans="1:70" s="179" customFormat="1" ht="15.75">
      <c r="A30" s="269">
        <v>4</v>
      </c>
      <c r="B30" s="270">
        <v>0.27083333333333331</v>
      </c>
      <c r="C30" s="269"/>
      <c r="D30" s="179" t="s">
        <v>88</v>
      </c>
    </row>
  </sheetData>
  <mergeCells count="6">
    <mergeCell ref="BR4:BR5"/>
    <mergeCell ref="A4:A5"/>
    <mergeCell ref="B4:B5"/>
    <mergeCell ref="C4:BN4"/>
    <mergeCell ref="BO4:BO5"/>
    <mergeCell ref="BP4:BQ4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М-т №3</vt:lpstr>
      <vt:lpstr>М-т №5 </vt:lpstr>
      <vt:lpstr>М-т №5а </vt:lpstr>
      <vt:lpstr>М-т №6а </vt:lpstr>
      <vt:lpstr>М-т №10</vt:lpstr>
      <vt:lpstr>М-т №11</vt:lpstr>
      <vt:lpstr>М-т №12 </vt:lpstr>
      <vt:lpstr>М-т №14 </vt:lpstr>
      <vt:lpstr>М-т №18  </vt:lpstr>
      <vt:lpstr>М-т №19</vt:lpstr>
      <vt:lpstr>М-т №32 </vt:lpstr>
      <vt:lpstr>М-т №33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2014-12-27T07:21:31Z</dcterms:modified>
</cp:coreProperties>
</file>