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 activeTab="5"/>
  </bookViews>
  <sheets>
    <sheet name="М-т №8 " sheetId="4" r:id="rId1"/>
    <sheet name="М-т №8а " sheetId="5" r:id="rId2"/>
    <sheet name="М-т №54 " sheetId="6" r:id="rId3"/>
    <sheet name="М-т №55 " sheetId="7" r:id="rId4"/>
    <sheet name="М-т №56 " sheetId="8" r:id="rId5"/>
    <sheet name="М-т №59 " sheetId="9" r:id="rId6"/>
    <sheet name="М-т №57" sheetId="10" r:id="rId7"/>
    <sheet name="М-т №58" sheetId="11" r:id="rId8"/>
  </sheets>
  <calcPr calcId="125725"/>
</workbook>
</file>

<file path=xl/calcChain.xml><?xml version="1.0" encoding="utf-8"?>
<calcChain xmlns="http://schemas.openxmlformats.org/spreadsheetml/2006/main">
  <c r="B19" i="11"/>
  <c r="X12"/>
  <c r="B12"/>
  <c r="AA11"/>
  <c r="AA12" s="1"/>
  <c r="T11"/>
  <c r="U11" s="1"/>
  <c r="N11"/>
  <c r="O11" s="1"/>
  <c r="P11" s="1"/>
  <c r="Q11" s="1"/>
  <c r="M11"/>
  <c r="L11"/>
  <c r="G11"/>
  <c r="H11" s="1"/>
  <c r="I11" s="1"/>
  <c r="Y11" s="1"/>
  <c r="Z11" s="1"/>
  <c r="Z12" s="1"/>
  <c r="F11"/>
  <c r="X6"/>
  <c r="B6"/>
  <c r="U5"/>
  <c r="T5"/>
  <c r="L5"/>
  <c r="M5" s="1"/>
  <c r="N5" s="1"/>
  <c r="O5" s="1"/>
  <c r="P5" s="1"/>
  <c r="Q5" s="1"/>
  <c r="G5"/>
  <c r="H5" s="1"/>
  <c r="I5" s="1"/>
  <c r="Y5" s="1"/>
  <c r="Z5" s="1"/>
  <c r="F5"/>
  <c r="E5"/>
  <c r="D5"/>
  <c r="B17" i="10"/>
  <c r="AK12"/>
  <c r="B12"/>
  <c r="K11"/>
  <c r="L11" s="1"/>
  <c r="M11" s="1"/>
  <c r="J11"/>
  <c r="G11"/>
  <c r="H11" s="1"/>
  <c r="I11" s="1"/>
  <c r="F11"/>
  <c r="E11"/>
  <c r="D11"/>
  <c r="AK6"/>
  <c r="B6"/>
  <c r="H5"/>
  <c r="I5" s="1"/>
  <c r="J5" s="1"/>
  <c r="K5" s="1"/>
  <c r="L5" s="1"/>
  <c r="M5" s="1"/>
  <c r="G5"/>
  <c r="D5"/>
  <c r="E5" s="1"/>
  <c r="F5" s="1"/>
  <c r="B41" i="9"/>
  <c r="AD35"/>
  <c r="B35"/>
  <c r="F34"/>
  <c r="G34" s="1"/>
  <c r="H34" s="1"/>
  <c r="I34" s="1"/>
  <c r="E34"/>
  <c r="D34"/>
  <c r="AD29"/>
  <c r="B29"/>
  <c r="G28"/>
  <c r="H28" s="1"/>
  <c r="I28" s="1"/>
  <c r="J28" s="1"/>
  <c r="K28" s="1"/>
  <c r="F28"/>
  <c r="E28"/>
  <c r="AE27"/>
  <c r="AF27" s="1"/>
  <c r="R27"/>
  <c r="S27" s="1"/>
  <c r="T27" s="1"/>
  <c r="U27" s="1"/>
  <c r="V27" s="1"/>
  <c r="W27" s="1"/>
  <c r="X27" s="1"/>
  <c r="Y27" s="1"/>
  <c r="J27"/>
  <c r="K27" s="1"/>
  <c r="L27" s="1"/>
  <c r="M27" s="1"/>
  <c r="N27" s="1"/>
  <c r="O27" s="1"/>
  <c r="P27" s="1"/>
  <c r="Q27" s="1"/>
  <c r="G27"/>
  <c r="H27" s="1"/>
  <c r="I27" s="1"/>
  <c r="F27"/>
  <c r="AD22"/>
  <c r="B22"/>
  <c r="E21"/>
  <c r="F21" s="1"/>
  <c r="G21" s="1"/>
  <c r="H21" s="1"/>
  <c r="I21" s="1"/>
  <c r="J21" s="1"/>
  <c r="K21" s="1"/>
  <c r="M20"/>
  <c r="N20" s="1"/>
  <c r="O20" s="1"/>
  <c r="P20" s="1"/>
  <c r="Q20" s="1"/>
  <c r="J20"/>
  <c r="K20" s="1"/>
  <c r="L20" s="1"/>
  <c r="I20"/>
  <c r="F20"/>
  <c r="G20" s="1"/>
  <c r="H20" s="1"/>
  <c r="AD15"/>
  <c r="B15"/>
  <c r="C14"/>
  <c r="D14" s="1"/>
  <c r="E14" s="1"/>
  <c r="F14" s="1"/>
  <c r="G14" s="1"/>
  <c r="H14" s="1"/>
  <c r="I14" s="1"/>
  <c r="I13"/>
  <c r="J13" s="1"/>
  <c r="K13" s="1"/>
  <c r="H13"/>
  <c r="E13"/>
  <c r="F13" s="1"/>
  <c r="G13" s="1"/>
  <c r="D13"/>
  <c r="AD7"/>
  <c r="B7"/>
  <c r="H6"/>
  <c r="I6" s="1"/>
  <c r="J6" s="1"/>
  <c r="K6" s="1"/>
  <c r="G6"/>
  <c r="D6"/>
  <c r="E6" s="1"/>
  <c r="F6" s="1"/>
  <c r="C6"/>
  <c r="AE5"/>
  <c r="AF5" s="1"/>
  <c r="R5"/>
  <c r="S5" s="1"/>
  <c r="T5" s="1"/>
  <c r="U5" s="1"/>
  <c r="V5" s="1"/>
  <c r="W5" s="1"/>
  <c r="X5" s="1"/>
  <c r="Y5" s="1"/>
  <c r="J5"/>
  <c r="K5" s="1"/>
  <c r="L5" s="1"/>
  <c r="M5" s="1"/>
  <c r="N5" s="1"/>
  <c r="O5" s="1"/>
  <c r="P5" s="1"/>
  <c r="Q5" s="1"/>
  <c r="I5"/>
  <c r="F5"/>
  <c r="G5" s="1"/>
  <c r="H5" s="1"/>
  <c r="E5"/>
  <c r="D5"/>
  <c r="B44" i="8"/>
  <c r="AG38"/>
  <c r="L37"/>
  <c r="M37" s="1"/>
  <c r="I37"/>
  <c r="J37" s="1"/>
  <c r="K37" s="1"/>
  <c r="H37"/>
  <c r="AG31"/>
  <c r="B31"/>
  <c r="E30"/>
  <c r="F30" s="1"/>
  <c r="G30" s="1"/>
  <c r="H30" s="1"/>
  <c r="I30" s="1"/>
  <c r="D30"/>
  <c r="E28"/>
  <c r="AG23"/>
  <c r="B23"/>
  <c r="H22"/>
  <c r="I22" s="1"/>
  <c r="E22"/>
  <c r="F22" s="1"/>
  <c r="G22" s="1"/>
  <c r="J21"/>
  <c r="K21" s="1"/>
  <c r="G21"/>
  <c r="H21" s="1"/>
  <c r="I21" s="1"/>
  <c r="F21"/>
  <c r="AG15"/>
  <c r="B15"/>
  <c r="G14"/>
  <c r="H14" s="1"/>
  <c r="I14" s="1"/>
  <c r="D14"/>
  <c r="E14" s="1"/>
  <c r="F14" s="1"/>
  <c r="C14"/>
  <c r="E12" s="1"/>
  <c r="I13"/>
  <c r="J13" s="1"/>
  <c r="K13" s="1"/>
  <c r="F13"/>
  <c r="G13" s="1"/>
  <c r="H13" s="1"/>
  <c r="E13"/>
  <c r="D13"/>
  <c r="G12"/>
  <c r="H12" s="1"/>
  <c r="I12" s="1"/>
  <c r="J12" s="1"/>
  <c r="K12" s="1"/>
  <c r="L12" s="1"/>
  <c r="M12" s="1"/>
  <c r="F12"/>
  <c r="AG7"/>
  <c r="B7"/>
  <c r="H6"/>
  <c r="I6" s="1"/>
  <c r="J6" s="1"/>
  <c r="K6" s="1"/>
  <c r="E6"/>
  <c r="F6" s="1"/>
  <c r="G6" s="1"/>
  <c r="D6"/>
  <c r="C6"/>
  <c r="K5"/>
  <c r="L5" s="1"/>
  <c r="M5" s="1"/>
  <c r="N5" s="1"/>
  <c r="O5" s="1"/>
  <c r="P5" s="1"/>
  <c r="Q5" s="1"/>
  <c r="J5"/>
  <c r="G5"/>
  <c r="H5" s="1"/>
  <c r="I5" s="1"/>
  <c r="F5"/>
  <c r="E5"/>
  <c r="D5"/>
  <c r="B45" i="7"/>
  <c r="Z39"/>
  <c r="E38"/>
  <c r="F38" s="1"/>
  <c r="G38" s="1"/>
  <c r="H38" s="1"/>
  <c r="I38" s="1"/>
  <c r="D38"/>
  <c r="Z33"/>
  <c r="B33"/>
  <c r="C32"/>
  <c r="H31"/>
  <c r="I31" s="1"/>
  <c r="J31" s="1"/>
  <c r="K31" s="1"/>
  <c r="L31" s="1"/>
  <c r="M31" s="1"/>
  <c r="N31" s="1"/>
  <c r="O31" s="1"/>
  <c r="P31" s="1"/>
  <c r="Q31" s="1"/>
  <c r="R31" s="1"/>
  <c r="S31" s="1"/>
  <c r="T31" s="1"/>
  <c r="U31" s="1"/>
  <c r="E31"/>
  <c r="F31" s="1"/>
  <c r="G31" s="1"/>
  <c r="D31"/>
  <c r="Z25"/>
  <c r="B25"/>
  <c r="G24"/>
  <c r="H24" s="1"/>
  <c r="I24" s="1"/>
  <c r="D24"/>
  <c r="E24" s="1"/>
  <c r="F24" s="1"/>
  <c r="T23"/>
  <c r="U23" s="1"/>
  <c r="L23"/>
  <c r="M23" s="1"/>
  <c r="N23" s="1"/>
  <c r="O23" s="1"/>
  <c r="P23" s="1"/>
  <c r="Q23" s="1"/>
  <c r="R23" s="1"/>
  <c r="S23" s="1"/>
  <c r="I23"/>
  <c r="J23" s="1"/>
  <c r="K23" s="1"/>
  <c r="H23"/>
  <c r="E23"/>
  <c r="F23" s="1"/>
  <c r="G23" s="1"/>
  <c r="Z18"/>
  <c r="B18"/>
  <c r="C15"/>
  <c r="E14"/>
  <c r="F14" s="1"/>
  <c r="G14" s="1"/>
  <c r="D14"/>
  <c r="Z8"/>
  <c r="B8"/>
  <c r="P7"/>
  <c r="Q7" s="1"/>
  <c r="R7" s="1"/>
  <c r="S7" s="1"/>
  <c r="T7" s="1"/>
  <c r="U7" s="1"/>
  <c r="V7" s="1"/>
  <c r="W7" s="1"/>
  <c r="H7"/>
  <c r="I7" s="1"/>
  <c r="J7" s="1"/>
  <c r="K7" s="1"/>
  <c r="L7" s="1"/>
  <c r="M7" s="1"/>
  <c r="N7" s="1"/>
  <c r="O7" s="1"/>
  <c r="G7"/>
  <c r="D7"/>
  <c r="E7" s="1"/>
  <c r="F7" s="1"/>
  <c r="C7"/>
  <c r="AA6"/>
  <c r="AB6" s="1"/>
  <c r="AC6" s="1"/>
  <c r="N6"/>
  <c r="O6" s="1"/>
  <c r="P6" s="1"/>
  <c r="Q6" s="1"/>
  <c r="R6" s="1"/>
  <c r="S6" s="1"/>
  <c r="T6" s="1"/>
  <c r="U6" s="1"/>
  <c r="F6"/>
  <c r="G6" s="1"/>
  <c r="H6" s="1"/>
  <c r="I6" s="1"/>
  <c r="J6" s="1"/>
  <c r="K6" s="1"/>
  <c r="L6" s="1"/>
  <c r="M6" s="1"/>
  <c r="E6"/>
  <c r="D6"/>
  <c r="C6"/>
  <c r="R5"/>
  <c r="S5" s="1"/>
  <c r="T5" s="1"/>
  <c r="U5" s="1"/>
  <c r="V5" s="1"/>
  <c r="W5" s="1"/>
  <c r="J5"/>
  <c r="K5" s="1"/>
  <c r="L5" s="1"/>
  <c r="M5" s="1"/>
  <c r="N5" s="1"/>
  <c r="O5" s="1"/>
  <c r="P5" s="1"/>
  <c r="Q5" s="1"/>
  <c r="I5"/>
  <c r="F5"/>
  <c r="G5" s="1"/>
  <c r="H5" s="1"/>
  <c r="E5"/>
  <c r="D5"/>
  <c r="B39" i="6"/>
  <c r="Z33"/>
  <c r="I32"/>
  <c r="J32" s="1"/>
  <c r="K32" s="1"/>
  <c r="G32"/>
  <c r="H32" s="1"/>
  <c r="F32"/>
  <c r="Z25"/>
  <c r="B25"/>
  <c r="J24"/>
  <c r="K24" s="1"/>
  <c r="L24" s="1"/>
  <c r="M24" s="1"/>
  <c r="N24" s="1"/>
  <c r="O24" s="1"/>
  <c r="P24" s="1"/>
  <c r="Q24" s="1"/>
  <c r="R24" s="1"/>
  <c r="S24" s="1"/>
  <c r="T24" s="1"/>
  <c r="U24" s="1"/>
  <c r="E24"/>
  <c r="F24" s="1"/>
  <c r="G24" s="1"/>
  <c r="H24" s="1"/>
  <c r="I24" s="1"/>
  <c r="I23"/>
  <c r="J23" s="1"/>
  <c r="K23" s="1"/>
  <c r="H23"/>
  <c r="F23"/>
  <c r="G23" s="1"/>
  <c r="E23"/>
  <c r="H22"/>
  <c r="I22" s="1"/>
  <c r="F22"/>
  <c r="G22" s="1"/>
  <c r="Z16"/>
  <c r="J15"/>
  <c r="K15" s="1"/>
  <c r="H15"/>
  <c r="I15" s="1"/>
  <c r="G15"/>
  <c r="F15"/>
  <c r="E15"/>
  <c r="T14"/>
  <c r="U14" s="1"/>
  <c r="O14"/>
  <c r="P14" s="1"/>
  <c r="Q14" s="1"/>
  <c r="R14" s="1"/>
  <c r="S14" s="1"/>
  <c r="J14"/>
  <c r="K14" s="1"/>
  <c r="L14" s="1"/>
  <c r="M14" s="1"/>
  <c r="N14" s="1"/>
  <c r="H14"/>
  <c r="I14" s="1"/>
  <c r="AA14" s="1"/>
  <c r="AB14" s="1"/>
  <c r="G14"/>
  <c r="F14"/>
  <c r="Z8"/>
  <c r="B8"/>
  <c r="C6"/>
  <c r="G5"/>
  <c r="F5"/>
  <c r="E5"/>
  <c r="D5"/>
  <c r="B39" i="5"/>
  <c r="AH29"/>
  <c r="B29"/>
  <c r="K28"/>
  <c r="L28" s="1"/>
  <c r="M28" s="1"/>
  <c r="J28"/>
  <c r="I28"/>
  <c r="H28"/>
  <c r="AH23"/>
  <c r="B23"/>
  <c r="L22"/>
  <c r="M22" s="1"/>
  <c r="H22"/>
  <c r="I22" s="1"/>
  <c r="J22" s="1"/>
  <c r="K22" s="1"/>
  <c r="G22"/>
  <c r="F22"/>
  <c r="E22"/>
  <c r="L21"/>
  <c r="M21" s="1"/>
  <c r="N21" s="1"/>
  <c r="O21" s="1"/>
  <c r="P21" s="1"/>
  <c r="Q21" s="1"/>
  <c r="R21" s="1"/>
  <c r="S21" s="1"/>
  <c r="T21" s="1"/>
  <c r="U21" s="1"/>
  <c r="V21" s="1"/>
  <c r="W21" s="1"/>
  <c r="X21" s="1"/>
  <c r="Y21" s="1"/>
  <c r="Z21" s="1"/>
  <c r="AA21" s="1"/>
  <c r="AB21" s="1"/>
  <c r="AC21" s="1"/>
  <c r="H21"/>
  <c r="I21" s="1"/>
  <c r="J21" s="1"/>
  <c r="K21" s="1"/>
  <c r="G21"/>
  <c r="F21"/>
  <c r="AH15"/>
  <c r="B15"/>
  <c r="I14"/>
  <c r="J14" s="1"/>
  <c r="K14" s="1"/>
  <c r="E14"/>
  <c r="F14" s="1"/>
  <c r="G14" s="1"/>
  <c r="H14" s="1"/>
  <c r="D14"/>
  <c r="C14"/>
  <c r="G13"/>
  <c r="H13" s="1"/>
  <c r="I13" s="1"/>
  <c r="F13"/>
  <c r="E13"/>
  <c r="D13"/>
  <c r="AH7"/>
  <c r="B7"/>
  <c r="G6"/>
  <c r="H6" s="1"/>
  <c r="I6" s="1"/>
  <c r="J6" s="1"/>
  <c r="K6" s="1"/>
  <c r="D6"/>
  <c r="E6" s="1"/>
  <c r="F6" s="1"/>
  <c r="C6"/>
  <c r="G5"/>
  <c r="H5" s="1"/>
  <c r="I5" s="1"/>
  <c r="D5"/>
  <c r="E5" s="1"/>
  <c r="F5" s="1"/>
  <c r="B29" i="4"/>
  <c r="AF23"/>
  <c r="B23"/>
  <c r="F22"/>
  <c r="G22" s="1"/>
  <c r="H22" s="1"/>
  <c r="I22" s="1"/>
  <c r="J22" s="1"/>
  <c r="K22" s="1"/>
  <c r="L22" s="1"/>
  <c r="M22" s="1"/>
  <c r="AF15"/>
  <c r="B15"/>
  <c r="D14"/>
  <c r="E14" s="1"/>
  <c r="F14" s="1"/>
  <c r="G14" s="1"/>
  <c r="H14" s="1"/>
  <c r="I14" s="1"/>
  <c r="J14" s="1"/>
  <c r="K14" s="1"/>
  <c r="L14" s="1"/>
  <c r="M14" s="1"/>
  <c r="E13"/>
  <c r="F13" s="1"/>
  <c r="G13" s="1"/>
  <c r="H13" s="1"/>
  <c r="I13" s="1"/>
  <c r="J13" s="1"/>
  <c r="K13" s="1"/>
  <c r="AF7"/>
  <c r="B7"/>
  <c r="E6"/>
  <c r="F6" s="1"/>
  <c r="G6" s="1"/>
  <c r="H6" s="1"/>
  <c r="I6" s="1"/>
  <c r="J6" s="1"/>
  <c r="K6" s="1"/>
  <c r="L6" s="1"/>
  <c r="M6" s="1"/>
  <c r="D6"/>
  <c r="C6"/>
  <c r="E5"/>
  <c r="F5" s="1"/>
  <c r="G5" s="1"/>
  <c r="H5" s="1"/>
  <c r="I5" s="1"/>
  <c r="J5" s="1"/>
  <c r="K5" s="1"/>
  <c r="D5"/>
  <c r="J5" i="5" l="1"/>
  <c r="K5" s="1"/>
  <c r="L5" s="1"/>
  <c r="M5" s="1"/>
  <c r="N5" s="1"/>
  <c r="O5" s="1"/>
  <c r="P5" s="1"/>
  <c r="Q5" s="1"/>
  <c r="R5" s="1"/>
  <c r="S5" s="1"/>
  <c r="T5" s="1"/>
  <c r="U5" s="1"/>
  <c r="V5" s="1"/>
  <c r="W5" s="1"/>
  <c r="X5" s="1"/>
  <c r="Y5" s="1"/>
  <c r="Z5" s="1"/>
  <c r="AA5" s="1"/>
  <c r="AB5" s="1"/>
  <c r="AC5" s="1"/>
  <c r="AD5" s="1"/>
  <c r="AE5" s="1"/>
  <c r="AI5"/>
  <c r="AJ5" s="1"/>
  <c r="AI6"/>
  <c r="AJ6" s="1"/>
  <c r="AK6" s="1"/>
  <c r="L6"/>
  <c r="M6" s="1"/>
  <c r="N6" s="1"/>
  <c r="O6" s="1"/>
  <c r="P6" s="1"/>
  <c r="Q6" s="1"/>
  <c r="R6" s="1"/>
  <c r="S6" s="1"/>
  <c r="T6" s="1"/>
  <c r="U6" s="1"/>
  <c r="V6" s="1"/>
  <c r="W6" s="1"/>
  <c r="X6" s="1"/>
  <c r="Y6" s="1"/>
  <c r="Z6" s="1"/>
  <c r="AA6" s="1"/>
  <c r="AB6" s="1"/>
  <c r="AC6" s="1"/>
  <c r="J13"/>
  <c r="K13" s="1"/>
  <c r="L13" s="1"/>
  <c r="M13" s="1"/>
  <c r="N13" s="1"/>
  <c r="O13" s="1"/>
  <c r="P13" s="1"/>
  <c r="Q13" s="1"/>
  <c r="R13" s="1"/>
  <c r="S13" s="1"/>
  <c r="T13" s="1"/>
  <c r="U13" s="1"/>
  <c r="V13" s="1"/>
  <c r="W13" s="1"/>
  <c r="X13" s="1"/>
  <c r="Y13" s="1"/>
  <c r="Z13" s="1"/>
  <c r="AA13" s="1"/>
  <c r="AB13" s="1"/>
  <c r="AC13" s="1"/>
  <c r="AD13" s="1"/>
  <c r="AE13" s="1"/>
  <c r="AF13" s="1"/>
  <c r="AG13" s="1"/>
  <c r="AA5" i="6"/>
  <c r="AB5" s="1"/>
  <c r="H5"/>
  <c r="I5" s="1"/>
  <c r="J5" s="1"/>
  <c r="K5" s="1"/>
  <c r="L5" s="1"/>
  <c r="M5" s="1"/>
  <c r="N5" s="1"/>
  <c r="O5" s="1"/>
  <c r="P5" s="1"/>
  <c r="Q5" s="1"/>
  <c r="R5" s="1"/>
  <c r="S5" s="1"/>
  <c r="T5" s="1"/>
  <c r="U5" s="1"/>
  <c r="V5" s="1"/>
  <c r="W5" s="1"/>
  <c r="L15"/>
  <c r="M15" s="1"/>
  <c r="N15" s="1"/>
  <c r="O15" s="1"/>
  <c r="P15" s="1"/>
  <c r="Q15" s="1"/>
  <c r="R15" s="1"/>
  <c r="S15" s="1"/>
  <c r="T15" s="1"/>
  <c r="U15" s="1"/>
  <c r="AA15"/>
  <c r="AB15" s="1"/>
  <c r="AC15" s="1"/>
  <c r="AA23"/>
  <c r="AB23" s="1"/>
  <c r="AC23" s="1"/>
  <c r="L23"/>
  <c r="M23" s="1"/>
  <c r="N23" s="1"/>
  <c r="O23" s="1"/>
  <c r="P23" s="1"/>
  <c r="Q23" s="1"/>
  <c r="R23" s="1"/>
  <c r="S23" s="1"/>
  <c r="T23" s="1"/>
  <c r="U23" s="1"/>
  <c r="C16" i="7"/>
  <c r="D15"/>
  <c r="E15" s="1"/>
  <c r="F15" s="1"/>
  <c r="G15" s="1"/>
  <c r="H15" s="1"/>
  <c r="I15" s="1"/>
  <c r="AH6" i="8"/>
  <c r="AI6" s="1"/>
  <c r="AJ6" s="1"/>
  <c r="L6"/>
  <c r="M6" s="1"/>
  <c r="N6" s="1"/>
  <c r="O6" s="1"/>
  <c r="P6" s="1"/>
  <c r="Q6" s="1"/>
  <c r="R6" s="1"/>
  <c r="S6" s="1"/>
  <c r="T6" s="1"/>
  <c r="U6" s="1"/>
  <c r="V6" s="1"/>
  <c r="W6" s="1"/>
  <c r="X6" s="1"/>
  <c r="Y6" s="1"/>
  <c r="Z6" s="1"/>
  <c r="AA6" s="1"/>
  <c r="N5" i="10"/>
  <c r="O5" s="1"/>
  <c r="P5" s="1"/>
  <c r="Q5" s="1"/>
  <c r="R5" s="1"/>
  <c r="S5" s="1"/>
  <c r="T5" s="1"/>
  <c r="U5" s="1"/>
  <c r="V5" s="1"/>
  <c r="W5" s="1"/>
  <c r="X5" s="1"/>
  <c r="Y5" s="1"/>
  <c r="Z5" s="1"/>
  <c r="AA5" s="1"/>
  <c r="AB5" s="1"/>
  <c r="AC5" s="1"/>
  <c r="AD5" s="1"/>
  <c r="AE5" s="1"/>
  <c r="AF5" s="1"/>
  <c r="AG5" s="1"/>
  <c r="AG5" i="9"/>
  <c r="L6"/>
  <c r="M6" s="1"/>
  <c r="N6" s="1"/>
  <c r="O6" s="1"/>
  <c r="P6" s="1"/>
  <c r="Q6" s="1"/>
  <c r="R6" s="1"/>
  <c r="S6" s="1"/>
  <c r="T6" s="1"/>
  <c r="U6" s="1"/>
  <c r="V6" s="1"/>
  <c r="W6" s="1"/>
  <c r="X6" s="1"/>
  <c r="Y6" s="1"/>
  <c r="Z6" s="1"/>
  <c r="AA6" s="1"/>
  <c r="AE13"/>
  <c r="AF13" s="1"/>
  <c r="L13"/>
  <c r="M13" s="1"/>
  <c r="N13" s="1"/>
  <c r="O13" s="1"/>
  <c r="P13" s="1"/>
  <c r="Q13" s="1"/>
  <c r="R13" s="1"/>
  <c r="S13" s="1"/>
  <c r="T13" s="1"/>
  <c r="U13" s="1"/>
  <c r="V13" s="1"/>
  <c r="W13" s="1"/>
  <c r="X13" s="1"/>
  <c r="Y13" s="1"/>
  <c r="Z13" s="1"/>
  <c r="AA13" s="1"/>
  <c r="AB13" s="1"/>
  <c r="AC13" s="1"/>
  <c r="N22" i="5"/>
  <c r="O22" s="1"/>
  <c r="P22" s="1"/>
  <c r="Q22" s="1"/>
  <c r="R22" s="1"/>
  <c r="S22" s="1"/>
  <c r="T22" s="1"/>
  <c r="U22" s="1"/>
  <c r="V22" s="1"/>
  <c r="W22" s="1"/>
  <c r="X22" s="1"/>
  <c r="Y22" s="1"/>
  <c r="Z22" s="1"/>
  <c r="AA22" s="1"/>
  <c r="AB22" s="1"/>
  <c r="AC22" s="1"/>
  <c r="AI28"/>
  <c r="AJ28" s="1"/>
  <c r="N28"/>
  <c r="O28" s="1"/>
  <c r="P28" s="1"/>
  <c r="Q28" s="1"/>
  <c r="R28" s="1"/>
  <c r="S28" s="1"/>
  <c r="T28" s="1"/>
  <c r="U28" s="1"/>
  <c r="V28" s="1"/>
  <c r="W28" s="1"/>
  <c r="J24" i="7"/>
  <c r="K24" s="1"/>
  <c r="L24" s="1"/>
  <c r="M24" s="1"/>
  <c r="N24" s="1"/>
  <c r="O24" s="1"/>
  <c r="P24" s="1"/>
  <c r="Q24" s="1"/>
  <c r="R24" s="1"/>
  <c r="S24" s="1"/>
  <c r="T24" s="1"/>
  <c r="U24" s="1"/>
  <c r="AH5" i="8"/>
  <c r="AI5" s="1"/>
  <c r="R5"/>
  <c r="S5" s="1"/>
  <c r="T5" s="1"/>
  <c r="U5" s="1"/>
  <c r="V5" s="1"/>
  <c r="W5" s="1"/>
  <c r="X5" s="1"/>
  <c r="Y5" s="1"/>
  <c r="N12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H12"/>
  <c r="AI12" s="1"/>
  <c r="J14"/>
  <c r="K14" s="1"/>
  <c r="L14" s="1"/>
  <c r="M14" s="1"/>
  <c r="N14" s="1"/>
  <c r="O14" s="1"/>
  <c r="P14" s="1"/>
  <c r="Q14" s="1"/>
  <c r="R14" s="1"/>
  <c r="S14" s="1"/>
  <c r="T14" s="1"/>
  <c r="U14" s="1"/>
  <c r="V14" s="1"/>
  <c r="W14" s="1"/>
  <c r="X14" s="1"/>
  <c r="Y14" s="1"/>
  <c r="Z14" s="1"/>
  <c r="AA14" s="1"/>
  <c r="J30"/>
  <c r="K30" s="1"/>
  <c r="L30" s="1"/>
  <c r="M30" s="1"/>
  <c r="N30" s="1"/>
  <c r="O30" s="1"/>
  <c r="P30" s="1"/>
  <c r="Q30" s="1"/>
  <c r="R30" s="1"/>
  <c r="S30" s="1"/>
  <c r="T30" s="1"/>
  <c r="U30" s="1"/>
  <c r="V30" s="1"/>
  <c r="W30" s="1"/>
  <c r="X30" s="1"/>
  <c r="Y30" s="1"/>
  <c r="AE14" i="9"/>
  <c r="AF14" s="1"/>
  <c r="AG14" s="1"/>
  <c r="J14"/>
  <c r="K14" s="1"/>
  <c r="L14" s="1"/>
  <c r="M14" s="1"/>
  <c r="N14" s="1"/>
  <c r="O14" s="1"/>
  <c r="P14" s="1"/>
  <c r="Q14" s="1"/>
  <c r="R14" s="1"/>
  <c r="S14" s="1"/>
  <c r="T14" s="1"/>
  <c r="U14" s="1"/>
  <c r="V14" s="1"/>
  <c r="W14" s="1"/>
  <c r="X14" s="1"/>
  <c r="Y14" s="1"/>
  <c r="Z14" s="1"/>
  <c r="AA14" s="1"/>
  <c r="L21"/>
  <c r="M21" s="1"/>
  <c r="N21" s="1"/>
  <c r="O21" s="1"/>
  <c r="P21" s="1"/>
  <c r="Q21" s="1"/>
  <c r="R21" s="1"/>
  <c r="S21" s="1"/>
  <c r="T21" s="1"/>
  <c r="U21" s="1"/>
  <c r="V21" s="1"/>
  <c r="W21" s="1"/>
  <c r="X21" s="1"/>
  <c r="Y21" s="1"/>
  <c r="AE21"/>
  <c r="AF21" s="1"/>
  <c r="AG21" s="1"/>
  <c r="L28"/>
  <c r="M28" s="1"/>
  <c r="N28" s="1"/>
  <c r="O28" s="1"/>
  <c r="P28" s="1"/>
  <c r="Q28" s="1"/>
  <c r="R28" s="1"/>
  <c r="S28" s="1"/>
  <c r="T28" s="1"/>
  <c r="U28" s="1"/>
  <c r="V28" s="1"/>
  <c r="W28" s="1"/>
  <c r="X28" s="1"/>
  <c r="Y28" s="1"/>
  <c r="AI21" i="5"/>
  <c r="AJ21" s="1"/>
  <c r="AA24" i="6"/>
  <c r="AB24" s="1"/>
  <c r="AC24" s="1"/>
  <c r="AC14"/>
  <c r="R20" i="9"/>
  <c r="S20" s="1"/>
  <c r="T20" s="1"/>
  <c r="U20" s="1"/>
  <c r="V20" s="1"/>
  <c r="W20" s="1"/>
  <c r="X20" s="1"/>
  <c r="Y20" s="1"/>
  <c r="AE20"/>
  <c r="AF20" s="1"/>
  <c r="AA5" i="11"/>
  <c r="AA6" s="1"/>
  <c r="Z6"/>
  <c r="L14" i="5"/>
  <c r="M14" s="1"/>
  <c r="N14" s="1"/>
  <c r="O14" s="1"/>
  <c r="P14" s="1"/>
  <c r="Q14" s="1"/>
  <c r="R14" s="1"/>
  <c r="S14" s="1"/>
  <c r="T14" s="1"/>
  <c r="U14" s="1"/>
  <c r="V14" s="1"/>
  <c r="W14" s="1"/>
  <c r="X14" s="1"/>
  <c r="Y14" s="1"/>
  <c r="Z14" s="1"/>
  <c r="AA14" s="1"/>
  <c r="AB14" s="1"/>
  <c r="AC14" s="1"/>
  <c r="AD14" s="1"/>
  <c r="AE14" s="1"/>
  <c r="AI14"/>
  <c r="AJ14" s="1"/>
  <c r="AK14" s="1"/>
  <c r="L32" i="6"/>
  <c r="M32" s="1"/>
  <c r="N32" s="1"/>
  <c r="O32" s="1"/>
  <c r="P32" s="1"/>
  <c r="Q32" s="1"/>
  <c r="AA32" s="1"/>
  <c r="AB32" s="1"/>
  <c r="AG27" i="9"/>
  <c r="AL11" i="10"/>
  <c r="AM11" s="1"/>
  <c r="N11"/>
  <c r="O11" s="1"/>
  <c r="P11" s="1"/>
  <c r="Q11" s="1"/>
  <c r="R11" s="1"/>
  <c r="S11" s="1"/>
  <c r="T11" s="1"/>
  <c r="U11" s="1"/>
  <c r="V11" s="1"/>
  <c r="W11" s="1"/>
  <c r="X11" s="1"/>
  <c r="Y11" s="1"/>
  <c r="Z11" s="1"/>
  <c r="AA11" s="1"/>
  <c r="AB11" s="1"/>
  <c r="AC11" s="1"/>
  <c r="AD11" s="1"/>
  <c r="AE11" s="1"/>
  <c r="C7" i="6"/>
  <c r="D7" s="1"/>
  <c r="E7" s="1"/>
  <c r="F7" s="1"/>
  <c r="G7" s="1"/>
  <c r="D6"/>
  <c r="E6" s="1"/>
  <c r="F6" s="1"/>
  <c r="G6" s="1"/>
  <c r="H6" s="1"/>
  <c r="I6" s="1"/>
  <c r="J22"/>
  <c r="K22" s="1"/>
  <c r="L22" s="1"/>
  <c r="M22" s="1"/>
  <c r="N22" s="1"/>
  <c r="O22" s="1"/>
  <c r="P22" s="1"/>
  <c r="Q22" s="1"/>
  <c r="R22" s="1"/>
  <c r="S22" s="1"/>
  <c r="T22" s="1"/>
  <c r="U22" s="1"/>
  <c r="H14" i="7"/>
  <c r="I14" s="1"/>
  <c r="J14" s="1"/>
  <c r="K14" s="1"/>
  <c r="L14" s="1"/>
  <c r="M14" s="1"/>
  <c r="N14" s="1"/>
  <c r="O14" s="1"/>
  <c r="P14" s="1"/>
  <c r="Q14" s="1"/>
  <c r="R14" s="1"/>
  <c r="S14" s="1"/>
  <c r="T14" s="1"/>
  <c r="U14" s="1"/>
  <c r="V14" s="1"/>
  <c r="W14" s="1"/>
  <c r="X14" s="1"/>
  <c r="Y14" s="1"/>
  <c r="AA38"/>
  <c r="AB38" s="1"/>
  <c r="J38"/>
  <c r="K38" s="1"/>
  <c r="L38" s="1"/>
  <c r="M38" s="1"/>
  <c r="N38" s="1"/>
  <c r="O38" s="1"/>
  <c r="L13" i="8"/>
  <c r="M13" s="1"/>
  <c r="N13" s="1"/>
  <c r="O13" s="1"/>
  <c r="P13" s="1"/>
  <c r="Q13" s="1"/>
  <c r="R13" s="1"/>
  <c r="S13" s="1"/>
  <c r="T13" s="1"/>
  <c r="U13" s="1"/>
  <c r="V13" s="1"/>
  <c r="W13" s="1"/>
  <c r="X13" s="1"/>
  <c r="Y13" s="1"/>
  <c r="AH13"/>
  <c r="AI13" s="1"/>
  <c r="AJ13" s="1"/>
  <c r="AH21"/>
  <c r="AI21" s="1"/>
  <c r="L21"/>
  <c r="M21" s="1"/>
  <c r="N21" s="1"/>
  <c r="O21" s="1"/>
  <c r="P21" s="1"/>
  <c r="Q21" s="1"/>
  <c r="R21" s="1"/>
  <c r="S21" s="1"/>
  <c r="T21" s="1"/>
  <c r="U21" s="1"/>
  <c r="V21" s="1"/>
  <c r="W21" s="1"/>
  <c r="X21" s="1"/>
  <c r="Y21" s="1"/>
  <c r="Z21" s="1"/>
  <c r="AA21" s="1"/>
  <c r="J22"/>
  <c r="K22" s="1"/>
  <c r="L22" s="1"/>
  <c r="M22" s="1"/>
  <c r="N22" s="1"/>
  <c r="O22" s="1"/>
  <c r="P22" s="1"/>
  <c r="Q22" s="1"/>
  <c r="R22" s="1"/>
  <c r="S22" s="1"/>
  <c r="T22" s="1"/>
  <c r="U22" s="1"/>
  <c r="V22" s="1"/>
  <c r="W22" s="1"/>
  <c r="X22" s="1"/>
  <c r="Y22" s="1"/>
  <c r="N37"/>
  <c r="O37" s="1"/>
  <c r="P37" s="1"/>
  <c r="Q37" s="1"/>
  <c r="R37" s="1"/>
  <c r="S37" s="1"/>
  <c r="T37" s="1"/>
  <c r="U37" s="1"/>
  <c r="V37" s="1"/>
  <c r="W37" s="1"/>
  <c r="AH37" s="1"/>
  <c r="AI37" s="1"/>
  <c r="J34" i="9"/>
  <c r="K34" s="1"/>
  <c r="L34" s="1"/>
  <c r="M34" s="1"/>
  <c r="N34" s="1"/>
  <c r="O34" s="1"/>
  <c r="P34" s="1"/>
  <c r="Q34" s="1"/>
  <c r="AE34" s="1"/>
  <c r="AF34" s="1"/>
  <c r="AA7" i="7"/>
  <c r="AB7" s="1"/>
  <c r="AC7" s="1"/>
  <c r="D32"/>
  <c r="E32" s="1"/>
  <c r="F32" s="1"/>
  <c r="G32" s="1"/>
  <c r="H32" s="1"/>
  <c r="I32" s="1"/>
  <c r="E30"/>
  <c r="F30" s="1"/>
  <c r="G30" s="1"/>
  <c r="H30" s="1"/>
  <c r="I30" s="1"/>
  <c r="J30" s="1"/>
  <c r="K30" s="1"/>
  <c r="AA31"/>
  <c r="AB31" s="1"/>
  <c r="AC31" s="1"/>
  <c r="E29" i="8"/>
  <c r="F29" s="1"/>
  <c r="G29" s="1"/>
  <c r="H29" s="1"/>
  <c r="I29" s="1"/>
  <c r="J29" s="1"/>
  <c r="K29" s="1"/>
  <c r="F28"/>
  <c r="G28" s="1"/>
  <c r="H28" s="1"/>
  <c r="I28" s="1"/>
  <c r="J28" s="1"/>
  <c r="K28" s="1"/>
  <c r="L28" s="1"/>
  <c r="M28" s="1"/>
  <c r="AA5" i="7"/>
  <c r="AB5" s="1"/>
  <c r="AA23"/>
  <c r="AB23" s="1"/>
  <c r="L5" i="4"/>
  <c r="M5" s="1"/>
  <c r="N5" s="1"/>
  <c r="O5" s="1"/>
  <c r="P5" s="1"/>
  <c r="Q5" s="1"/>
  <c r="R5" s="1"/>
  <c r="S5" s="1"/>
  <c r="T5" s="1"/>
  <c r="U5" s="1"/>
  <c r="V5" s="1"/>
  <c r="W5" s="1"/>
  <c r="X5" s="1"/>
  <c r="Y5" s="1"/>
  <c r="Z5" s="1"/>
  <c r="AA5" s="1"/>
  <c r="AB5" s="1"/>
  <c r="AC5" s="1"/>
  <c r="AD5" s="1"/>
  <c r="AE5" s="1"/>
  <c r="AG5"/>
  <c r="AH5" s="1"/>
  <c r="AG6"/>
  <c r="AH6" s="1"/>
  <c r="AI6" s="1"/>
  <c r="N6"/>
  <c r="O6" s="1"/>
  <c r="P6" s="1"/>
  <c r="Q6" s="1"/>
  <c r="R6" s="1"/>
  <c r="S6" s="1"/>
  <c r="T6" s="1"/>
  <c r="U6" s="1"/>
  <c r="V6" s="1"/>
  <c r="W6" s="1"/>
  <c r="X6" s="1"/>
  <c r="Y6" s="1"/>
  <c r="N14"/>
  <c r="O14" s="1"/>
  <c r="P14" s="1"/>
  <c r="Q14" s="1"/>
  <c r="R14" s="1"/>
  <c r="S14" s="1"/>
  <c r="T14" s="1"/>
  <c r="U14" s="1"/>
  <c r="V14" s="1"/>
  <c r="W14" s="1"/>
  <c r="X14" s="1"/>
  <c r="Y14" s="1"/>
  <c r="AG14" s="1"/>
  <c r="AH14" s="1"/>
  <c r="AI14" s="1"/>
  <c r="AG13"/>
  <c r="AH13" s="1"/>
  <c r="L13"/>
  <c r="M13" s="1"/>
  <c r="N13" s="1"/>
  <c r="O13" s="1"/>
  <c r="P13" s="1"/>
  <c r="Q13" s="1"/>
  <c r="R13" s="1"/>
  <c r="S13" s="1"/>
  <c r="T13" s="1"/>
  <c r="U13" s="1"/>
  <c r="V13" s="1"/>
  <c r="W13" s="1"/>
  <c r="X13" s="1"/>
  <c r="Y13" s="1"/>
  <c r="Z13" s="1"/>
  <c r="AA13" s="1"/>
  <c r="AB13" s="1"/>
  <c r="AC13" s="1"/>
  <c r="N22"/>
  <c r="O22" s="1"/>
  <c r="P22" s="1"/>
  <c r="Q22" s="1"/>
  <c r="R22" s="1"/>
  <c r="S22" s="1"/>
  <c r="T22" s="1"/>
  <c r="U22" s="1"/>
  <c r="V22" s="1"/>
  <c r="W22" s="1"/>
  <c r="AG22"/>
  <c r="AH22" s="1"/>
  <c r="AJ37" i="8" l="1"/>
  <c r="AJ38" s="1"/>
  <c r="AI38"/>
  <c r="AG34" i="9"/>
  <c r="AG35" s="1"/>
  <c r="AF35"/>
  <c r="AC32" i="6"/>
  <c r="AC33" s="1"/>
  <c r="AB33"/>
  <c r="AC23" i="7"/>
  <c r="AC25" s="1"/>
  <c r="J6" i="6"/>
  <c r="K6" s="1"/>
  <c r="L6" s="1"/>
  <c r="M6" s="1"/>
  <c r="N6" s="1"/>
  <c r="O6" s="1"/>
  <c r="P6" s="1"/>
  <c r="Q6" s="1"/>
  <c r="R6" s="1"/>
  <c r="S6" s="1"/>
  <c r="T6" s="1"/>
  <c r="U6" s="1"/>
  <c r="AA6"/>
  <c r="AB6" s="1"/>
  <c r="AC6" s="1"/>
  <c r="AG20" i="9"/>
  <c r="AG22" s="1"/>
  <c r="AF22"/>
  <c r="AJ12" i="8"/>
  <c r="AJ15" s="1"/>
  <c r="J15" i="7"/>
  <c r="K15" s="1"/>
  <c r="L15" s="1"/>
  <c r="M15" s="1"/>
  <c r="N15" s="1"/>
  <c r="O15" s="1"/>
  <c r="P15" s="1"/>
  <c r="Q15" s="1"/>
  <c r="R15" s="1"/>
  <c r="S15" s="1"/>
  <c r="T15" s="1"/>
  <c r="U15" s="1"/>
  <c r="AA15" s="1"/>
  <c r="AB15" s="1"/>
  <c r="AC15" s="1"/>
  <c r="AK5" i="5"/>
  <c r="AK7" s="1"/>
  <c r="AJ7"/>
  <c r="AI23" i="8"/>
  <c r="AJ21"/>
  <c r="AJ5"/>
  <c r="AJ7" s="1"/>
  <c r="AI7"/>
  <c r="AJ29" i="5"/>
  <c r="AK28"/>
  <c r="AK29" s="1"/>
  <c r="N28" i="8"/>
  <c r="O28" s="1"/>
  <c r="P28" s="1"/>
  <c r="Q28" s="1"/>
  <c r="R28" s="1"/>
  <c r="S28" s="1"/>
  <c r="T28" s="1"/>
  <c r="U28" s="1"/>
  <c r="V28" s="1"/>
  <c r="W28" s="1"/>
  <c r="X28" s="1"/>
  <c r="Y28" s="1"/>
  <c r="Z28" s="1"/>
  <c r="AA28" s="1"/>
  <c r="AH28"/>
  <c r="AI28" s="1"/>
  <c r="AB8" i="7"/>
  <c r="AC5"/>
  <c r="AC8" s="1"/>
  <c r="L30"/>
  <c r="M30" s="1"/>
  <c r="N30" s="1"/>
  <c r="O30" s="1"/>
  <c r="P30" s="1"/>
  <c r="Q30" s="1"/>
  <c r="R30" s="1"/>
  <c r="S30" s="1"/>
  <c r="AA30" s="1"/>
  <c r="AB30" s="1"/>
  <c r="H7" i="6"/>
  <c r="I7" s="1"/>
  <c r="J7" s="1"/>
  <c r="K7" s="1"/>
  <c r="L7" s="1"/>
  <c r="M7" s="1"/>
  <c r="N7" s="1"/>
  <c r="O7" s="1"/>
  <c r="P7" s="1"/>
  <c r="Q7" s="1"/>
  <c r="R7" s="1"/>
  <c r="S7" s="1"/>
  <c r="AK21" i="5"/>
  <c r="AK23" s="1"/>
  <c r="C17" i="7"/>
  <c r="D17" s="1"/>
  <c r="E17" s="1"/>
  <c r="F17" s="1"/>
  <c r="G17" s="1"/>
  <c r="H17" s="1"/>
  <c r="I17" s="1"/>
  <c r="D16"/>
  <c r="E16" s="1"/>
  <c r="F16" s="1"/>
  <c r="G16" s="1"/>
  <c r="AC16" i="6"/>
  <c r="AB16"/>
  <c r="AH22" i="8"/>
  <c r="AI22" s="1"/>
  <c r="AJ22" s="1"/>
  <c r="AA14" i="7"/>
  <c r="AB14" s="1"/>
  <c r="AH30" i="8"/>
  <c r="AI30" s="1"/>
  <c r="AJ30" s="1"/>
  <c r="AA24" i="7"/>
  <c r="AB24" s="1"/>
  <c r="AC24" s="1"/>
  <c r="AI22" i="5"/>
  <c r="AJ22" s="1"/>
  <c r="AK22" s="1"/>
  <c r="AE6" i="9"/>
  <c r="AF6" s="1"/>
  <c r="AL5" i="10"/>
  <c r="AM5" s="1"/>
  <c r="AI13" i="5"/>
  <c r="AJ13" s="1"/>
  <c r="L29" i="8"/>
  <c r="M29" s="1"/>
  <c r="N29" s="1"/>
  <c r="O29" s="1"/>
  <c r="P29" s="1"/>
  <c r="Q29" s="1"/>
  <c r="R29" s="1"/>
  <c r="S29" s="1"/>
  <c r="T29" s="1"/>
  <c r="U29" s="1"/>
  <c r="V29" s="1"/>
  <c r="W29" s="1"/>
  <c r="X29" s="1"/>
  <c r="Y29" s="1"/>
  <c r="AH29"/>
  <c r="AI29" s="1"/>
  <c r="AJ29" s="1"/>
  <c r="AB39" i="7"/>
  <c r="AC38"/>
  <c r="AC39" s="1"/>
  <c r="AM12" i="10"/>
  <c r="AN11"/>
  <c r="AN12" s="1"/>
  <c r="AF15" i="9"/>
  <c r="AG13"/>
  <c r="AG15" s="1"/>
  <c r="AC5" i="6"/>
  <c r="AA32" i="7"/>
  <c r="AB32" s="1"/>
  <c r="AC32" s="1"/>
  <c r="J32"/>
  <c r="K32" s="1"/>
  <c r="L32" s="1"/>
  <c r="M32" s="1"/>
  <c r="N32" s="1"/>
  <c r="O32" s="1"/>
  <c r="P32" s="1"/>
  <c r="Q32" s="1"/>
  <c r="R32" s="1"/>
  <c r="S32" s="1"/>
  <c r="T32" s="1"/>
  <c r="U32" s="1"/>
  <c r="AA22" i="6"/>
  <c r="AB22" s="1"/>
  <c r="AE28" i="9"/>
  <c r="AF28" s="1"/>
  <c r="AH14" i="8"/>
  <c r="AI14" s="1"/>
  <c r="AJ14" s="1"/>
  <c r="AI22" i="4"/>
  <c r="AI23" s="1"/>
  <c r="AH23"/>
  <c r="AI5"/>
  <c r="AI7" s="1"/>
  <c r="AH7"/>
  <c r="AI13"/>
  <c r="AI15" s="1"/>
  <c r="AH15"/>
  <c r="AC30" i="7" l="1"/>
  <c r="AC33" s="1"/>
  <c r="AB33"/>
  <c r="AG28" i="9"/>
  <c r="AG29" s="1"/>
  <c r="AF29"/>
  <c r="AG6"/>
  <c r="AG7" s="1"/>
  <c r="AF7"/>
  <c r="AN5" i="10"/>
  <c r="AN6" s="1"/>
  <c r="AM6"/>
  <c r="J17" i="7"/>
  <c r="K17" s="1"/>
  <c r="L17" s="1"/>
  <c r="M17" s="1"/>
  <c r="N17" s="1"/>
  <c r="O17" s="1"/>
  <c r="P17" s="1"/>
  <c r="Q17" s="1"/>
  <c r="R17" s="1"/>
  <c r="S17" s="1"/>
  <c r="T17" s="1"/>
  <c r="U17" s="1"/>
  <c r="AA17" s="1"/>
  <c r="AB17" s="1"/>
  <c r="AC17" s="1"/>
  <c r="AB25" i="6"/>
  <c r="AC22"/>
  <c r="AC25" s="1"/>
  <c r="AC14" i="7"/>
  <c r="AJ23" i="5"/>
  <c r="AI15" i="8"/>
  <c r="AI31"/>
  <c r="AJ28"/>
  <c r="AJ31" s="1"/>
  <c r="AK13" i="5"/>
  <c r="AK15" s="1"/>
  <c r="AJ15"/>
  <c r="AA16" i="7"/>
  <c r="AB16" s="1"/>
  <c r="AC16" s="1"/>
  <c r="H16"/>
  <c r="I16" s="1"/>
  <c r="J16" s="1"/>
  <c r="K16" s="1"/>
  <c r="L16" s="1"/>
  <c r="M16" s="1"/>
  <c r="N16" s="1"/>
  <c r="O16" s="1"/>
  <c r="P16" s="1"/>
  <c r="Q16" s="1"/>
  <c r="R16" s="1"/>
  <c r="S16" s="1"/>
  <c r="T16" s="1"/>
  <c r="U16" s="1"/>
  <c r="V16" s="1"/>
  <c r="W16" s="1"/>
  <c r="AA7" i="6"/>
  <c r="AB7" s="1"/>
  <c r="AJ23" i="8"/>
  <c r="AB25" i="7"/>
  <c r="AB18" l="1"/>
  <c r="AC7" i="6"/>
  <c r="AC8" s="1"/>
  <c r="AB8"/>
  <c r="AC18" i="7"/>
</calcChain>
</file>

<file path=xl/sharedStrings.xml><?xml version="1.0" encoding="utf-8"?>
<sst xmlns="http://schemas.openxmlformats.org/spreadsheetml/2006/main" count="1276" uniqueCount="69">
  <si>
    <t>СВОДНОЕ  РАСПИСАНИЕ ПО МАРШРУТУ №8</t>
  </si>
  <si>
    <t>"УПК - дачи "Саяны"</t>
  </si>
  <si>
    <t>(рабочии, выходные дни)</t>
  </si>
  <si>
    <t>на 2015г</t>
  </si>
  <si>
    <t>c 01.05.15 по 13.09.15</t>
  </si>
  <si>
    <t xml:space="preserve">Т.обор =  60мин. </t>
  </si>
  <si>
    <t>Lобор = 19,0км.</t>
  </si>
  <si>
    <t>номер выхода</t>
  </si>
  <si>
    <t>интервал</t>
  </si>
  <si>
    <t>рейсы</t>
  </si>
  <si>
    <t>время линейн.</t>
  </si>
  <si>
    <t>время нарядн.</t>
  </si>
  <si>
    <t>УПК</t>
  </si>
  <si>
    <t>Саян</t>
  </si>
  <si>
    <t>1м.з</t>
  </si>
  <si>
    <t>2м.з</t>
  </si>
  <si>
    <t>всего</t>
  </si>
  <si>
    <t>с 14.09.15 по 30.09.15</t>
  </si>
  <si>
    <r>
      <t>с 18.04.15 по 30.04.15</t>
    </r>
    <r>
      <rPr>
        <b/>
        <sz val="12"/>
        <rFont val="Times New Roman"/>
        <family val="1"/>
        <charset val="204"/>
      </rPr>
      <t xml:space="preserve"> и</t>
    </r>
    <r>
      <rPr>
        <b/>
        <sz val="12"/>
        <color rgb="FFFF0000"/>
        <rFont val="Times New Roman"/>
        <family val="1"/>
        <charset val="204"/>
      </rPr>
      <t xml:space="preserve"> с 01.10.15 по 11.10.15</t>
    </r>
  </si>
  <si>
    <t>Мар-т №8</t>
  </si>
  <si>
    <t>СВОДНОЕ  РАСПИСАНИЕ ПО МАРШРУТУ №8а</t>
  </si>
  <si>
    <t>"УПК - дачи "Самохвал"</t>
  </si>
  <si>
    <t>(рабочии дни)</t>
  </si>
  <si>
    <t>Lобор = 17,4км.</t>
  </si>
  <si>
    <t>Самох</t>
  </si>
  <si>
    <t>( выходные дни)</t>
  </si>
  <si>
    <t>Мар-т №8а</t>
  </si>
  <si>
    <t>СВОДНОЕ  РАСПИСАНИЕ ПО МАРШРУТУ №54</t>
  </si>
  <si>
    <t>"УПК - дачи "Колягинские холмы"</t>
  </si>
  <si>
    <t xml:space="preserve">Т.обор =  90мин. </t>
  </si>
  <si>
    <t>Lобор = 33,0км.</t>
  </si>
  <si>
    <t>Кол.х</t>
  </si>
  <si>
    <t>3м.з</t>
  </si>
  <si>
    <t>Мар-т №54</t>
  </si>
  <si>
    <t>Кол</t>
  </si>
  <si>
    <t>СВОДНОЕ  РАСПИСАНИЕ ПО МАРШРУТУ №55</t>
  </si>
  <si>
    <t>"УПК - дачи "Подсинее"</t>
  </si>
  <si>
    <t xml:space="preserve">Т.обор =  83мин. </t>
  </si>
  <si>
    <t>Lобор = 28,0км.</t>
  </si>
  <si>
    <t>Подс</t>
  </si>
  <si>
    <t>"УПК - дачи Подсинее"</t>
  </si>
  <si>
    <t>(выходные дни)</t>
  </si>
  <si>
    <t>4м.з</t>
  </si>
  <si>
    <t>Мар-т №55</t>
  </si>
  <si>
    <t>СВОДНОЕ  РАСПИСАНИЕ ПО МАРШРУТУ №56</t>
  </si>
  <si>
    <r>
      <t>"</t>
    </r>
    <r>
      <rPr>
        <b/>
        <sz val="11"/>
        <color theme="1"/>
        <rFont val="Times New Roman"/>
        <family val="1"/>
        <charset val="204"/>
      </rPr>
      <t>УПК - ул. Агропромышленная"</t>
    </r>
  </si>
  <si>
    <t xml:space="preserve">Т.обор =  70мин. </t>
  </si>
  <si>
    <t>Lобор = 21,0км.</t>
  </si>
  <si>
    <t>Агроп</t>
  </si>
  <si>
    <t>5м.з</t>
  </si>
  <si>
    <t>Мар-т №56</t>
  </si>
  <si>
    <t>СВОДНОЕ  РАСПИСАНИЕ ПО МАРШРУТУ №59</t>
  </si>
  <si>
    <t>"УПК - дачи "Сахара"</t>
  </si>
  <si>
    <t>Lобор = 21км.</t>
  </si>
  <si>
    <t>Сах</t>
  </si>
  <si>
    <t>Мар-т №59</t>
  </si>
  <si>
    <t>Сахар</t>
  </si>
  <si>
    <t>СВОДНОЕ  РАСПИСАНИЕ ПО МАРШРУТУ №57</t>
  </si>
  <si>
    <t>"УПК - дачи "Орбита""</t>
  </si>
  <si>
    <t xml:space="preserve">Т.обор =  55мин. </t>
  </si>
  <si>
    <t>Lобор = 14,6км.</t>
  </si>
  <si>
    <t>д.Орб</t>
  </si>
  <si>
    <t>Мар-т №57</t>
  </si>
  <si>
    <t>СВОДНОЕ  РАСПИСАНИЕ ПО МАРШРУТУ №58</t>
  </si>
  <si>
    <t>"УПК - дачи "Сапогово"</t>
  </si>
  <si>
    <t>Lобор = 36,0км.</t>
  </si>
  <si>
    <t>д.Сап</t>
  </si>
  <si>
    <t>обед</t>
  </si>
  <si>
    <t>Мар-т №58</t>
  </si>
</sst>
</file>

<file path=xl/styles.xml><?xml version="1.0" encoding="utf-8"?>
<styleSheet xmlns="http://schemas.openxmlformats.org/spreadsheetml/2006/main">
  <numFmts count="1">
    <numFmt numFmtId="164" formatCode="h:mm;@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167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vertical="top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20" fontId="7" fillId="0" borderId="8" xfId="1" applyNumberFormat="1" applyFont="1" applyBorder="1" applyAlignment="1">
      <alignment horizontal="center" vertical="center"/>
    </xf>
    <xf numFmtId="20" fontId="8" fillId="0" borderId="8" xfId="1" applyNumberFormat="1" applyFont="1" applyBorder="1" applyAlignment="1">
      <alignment horizontal="center" vertical="center"/>
    </xf>
    <xf numFmtId="20" fontId="9" fillId="2" borderId="8" xfId="1" applyNumberFormat="1" applyFont="1" applyFill="1" applyBorder="1" applyAlignment="1">
      <alignment horizontal="center" vertical="center"/>
    </xf>
    <xf numFmtId="20" fontId="8" fillId="0" borderId="8" xfId="1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top"/>
    </xf>
    <xf numFmtId="164" fontId="1" fillId="0" borderId="9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20" fontId="8" fillId="0" borderId="16" xfId="1" applyNumberFormat="1" applyFont="1" applyBorder="1" applyAlignment="1">
      <alignment horizontal="center" vertical="center"/>
    </xf>
    <xf numFmtId="20" fontId="9" fillId="2" borderId="16" xfId="1" applyNumberFormat="1" applyFont="1" applyFill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top"/>
    </xf>
    <xf numFmtId="20" fontId="4" fillId="0" borderId="17" xfId="0" applyNumberFormat="1" applyFont="1" applyFill="1" applyBorder="1" applyAlignment="1">
      <alignment horizontal="center" vertical="top"/>
    </xf>
    <xf numFmtId="2" fontId="8" fillId="0" borderId="18" xfId="0" applyNumberFormat="1" applyFont="1" applyFill="1" applyBorder="1" applyAlignment="1">
      <alignment horizontal="center"/>
    </xf>
    <xf numFmtId="2" fontId="1" fillId="0" borderId="1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/>
    <xf numFmtId="2" fontId="4" fillId="0" borderId="20" xfId="0" applyNumberFormat="1" applyFont="1" applyBorder="1" applyAlignment="1">
      <alignment horizontal="center" vertical="center"/>
    </xf>
    <xf numFmtId="20" fontId="7" fillId="0" borderId="16" xfId="1" applyNumberFormat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20" fontId="7" fillId="0" borderId="9" xfId="1" applyNumberFormat="1" applyFont="1" applyFill="1" applyBorder="1" applyAlignment="1">
      <alignment horizontal="center" vertical="center"/>
    </xf>
    <xf numFmtId="20" fontId="8" fillId="0" borderId="9" xfId="1" applyNumberFormat="1" applyFont="1" applyFill="1" applyBorder="1" applyAlignment="1">
      <alignment horizontal="center" vertical="center"/>
    </xf>
    <xf numFmtId="20" fontId="9" fillId="2" borderId="9" xfId="1" applyNumberFormat="1" applyFont="1" applyFill="1" applyBorder="1" applyAlignment="1">
      <alignment horizontal="center" vertical="center"/>
    </xf>
    <xf numFmtId="20" fontId="8" fillId="3" borderId="9" xfId="1" applyNumberFormat="1" applyFont="1" applyFill="1" applyBorder="1" applyAlignment="1">
      <alignment horizontal="center" vertical="center"/>
    </xf>
    <xf numFmtId="20" fontId="8" fillId="4" borderId="9" xfId="1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top"/>
    </xf>
    <xf numFmtId="20" fontId="4" fillId="0" borderId="9" xfId="0" applyNumberFormat="1" applyFont="1" applyFill="1" applyBorder="1" applyAlignment="1">
      <alignment horizontal="center" vertical="top"/>
    </xf>
    <xf numFmtId="0" fontId="4" fillId="0" borderId="0" xfId="0" applyFont="1" applyFill="1"/>
    <xf numFmtId="0" fontId="4" fillId="0" borderId="15" xfId="0" applyFont="1" applyFill="1" applyBorder="1" applyAlignment="1">
      <alignment horizontal="center" wrapText="1"/>
    </xf>
    <xf numFmtId="0" fontId="4" fillId="0" borderId="17" xfId="0" applyFont="1" applyFill="1" applyBorder="1" applyAlignment="1">
      <alignment horizontal="center" wrapText="1"/>
    </xf>
    <xf numFmtId="20" fontId="8" fillId="0" borderId="17" xfId="1" applyNumberFormat="1" applyFont="1" applyFill="1" applyBorder="1" applyAlignment="1">
      <alignment horizontal="center" vertical="center"/>
    </xf>
    <xf numFmtId="20" fontId="9" fillId="2" borderId="17" xfId="1" applyNumberFormat="1" applyFont="1" applyFill="1" applyBorder="1" applyAlignment="1">
      <alignment horizontal="center" vertical="center"/>
    </xf>
    <xf numFmtId="20" fontId="8" fillId="4" borderId="17" xfId="1" applyNumberFormat="1" applyFont="1" applyFill="1" applyBorder="1" applyAlignment="1">
      <alignment horizontal="center" vertical="center"/>
    </xf>
    <xf numFmtId="0" fontId="4" fillId="0" borderId="17" xfId="0" applyFont="1" applyFill="1" applyBorder="1"/>
    <xf numFmtId="0" fontId="4" fillId="0" borderId="21" xfId="0" applyFont="1" applyFill="1" applyBorder="1"/>
    <xf numFmtId="0" fontId="4" fillId="0" borderId="17" xfId="0" applyFont="1" applyFill="1" applyBorder="1" applyAlignment="1">
      <alignment horizontal="center" vertical="top"/>
    </xf>
    <xf numFmtId="164" fontId="1" fillId="0" borderId="17" xfId="0" applyNumberFormat="1" applyFont="1" applyFill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/>
    </xf>
    <xf numFmtId="2" fontId="8" fillId="0" borderId="17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wrapText="1"/>
    </xf>
    <xf numFmtId="20" fontId="7" fillId="0" borderId="8" xfId="1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wrapText="1"/>
    </xf>
    <xf numFmtId="20" fontId="7" fillId="0" borderId="16" xfId="1" applyNumberFormat="1" applyFont="1" applyFill="1" applyBorder="1" applyAlignment="1">
      <alignment horizontal="center" vertical="center"/>
    </xf>
    <xf numFmtId="20" fontId="8" fillId="0" borderId="16" xfId="1" applyNumberFormat="1" applyFont="1" applyFill="1" applyBorder="1" applyAlignment="1">
      <alignment horizontal="center" vertical="center"/>
    </xf>
    <xf numFmtId="20" fontId="8" fillId="3" borderId="16" xfId="1" applyNumberFormat="1" applyFont="1" applyFill="1" applyBorder="1" applyAlignment="1">
      <alignment horizontal="center" vertical="center"/>
    </xf>
    <xf numFmtId="20" fontId="8" fillId="3" borderId="17" xfId="1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164" fontId="4" fillId="0" borderId="17" xfId="0" applyNumberFormat="1" applyFont="1" applyFill="1" applyBorder="1" applyAlignment="1">
      <alignment horizontal="center"/>
    </xf>
    <xf numFmtId="164" fontId="4" fillId="0" borderId="17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/>
    <xf numFmtId="20" fontId="7" fillId="0" borderId="9" xfId="1" applyNumberFormat="1" applyFont="1" applyBorder="1" applyAlignment="1">
      <alignment horizontal="center" vertical="center"/>
    </xf>
    <xf numFmtId="20" fontId="8" fillId="0" borderId="9" xfId="1" applyNumberFormat="1" applyFont="1" applyBorder="1" applyAlignment="1">
      <alignment horizontal="center" vertical="center"/>
    </xf>
    <xf numFmtId="164" fontId="4" fillId="0" borderId="9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20" fontId="7" fillId="0" borderId="17" xfId="1" applyNumberFormat="1" applyFont="1" applyBorder="1" applyAlignment="1">
      <alignment horizontal="center" vertical="center"/>
    </xf>
    <xf numFmtId="20" fontId="8" fillId="0" borderId="17" xfId="1" applyNumberFormat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4" fillId="0" borderId="26" xfId="0" applyFont="1" applyFill="1" applyBorder="1"/>
    <xf numFmtId="0" fontId="4" fillId="0" borderId="27" xfId="0" applyFont="1" applyFill="1" applyBorder="1"/>
    <xf numFmtId="0" fontId="4" fillId="0" borderId="9" xfId="0" applyFont="1" applyBorder="1" applyAlignment="1">
      <alignment horizontal="center" wrapText="1"/>
    </xf>
    <xf numFmtId="0" fontId="4" fillId="0" borderId="13" xfId="0" applyFont="1" applyBorder="1"/>
    <xf numFmtId="0" fontId="4" fillId="0" borderId="9" xfId="0" applyFont="1" applyBorder="1"/>
    <xf numFmtId="164" fontId="1" fillId="0" borderId="27" xfId="0" applyNumberFormat="1" applyFont="1" applyFill="1" applyBorder="1" applyAlignment="1">
      <alignment horizontal="center" vertical="center"/>
    </xf>
    <xf numFmtId="0" fontId="4" fillId="0" borderId="28" xfId="0" applyFont="1" applyBorder="1"/>
    <xf numFmtId="0" fontId="4" fillId="0" borderId="16" xfId="0" applyFont="1" applyBorder="1"/>
    <xf numFmtId="20" fontId="8" fillId="3" borderId="8" xfId="1" applyNumberFormat="1" applyFont="1" applyFill="1" applyBorder="1" applyAlignment="1">
      <alignment horizontal="center" vertical="center"/>
    </xf>
    <xf numFmtId="20" fontId="8" fillId="2" borderId="17" xfId="1" applyNumberFormat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wrapText="1"/>
    </xf>
    <xf numFmtId="0" fontId="4" fillId="0" borderId="30" xfId="0" applyFont="1" applyFill="1" applyBorder="1" applyAlignment="1">
      <alignment horizontal="center" wrapText="1"/>
    </xf>
    <xf numFmtId="20" fontId="8" fillId="0" borderId="30" xfId="1" applyNumberFormat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top"/>
    </xf>
    <xf numFmtId="20" fontId="4" fillId="0" borderId="27" xfId="0" applyNumberFormat="1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2" fontId="1" fillId="0" borderId="8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 applyAlignment="1">
      <alignment horizontal="center" vertical="center"/>
    </xf>
    <xf numFmtId="0" fontId="4" fillId="0" borderId="0" xfId="0" applyFont="1" applyBorder="1"/>
    <xf numFmtId="0" fontId="8" fillId="0" borderId="0" xfId="1" applyFont="1" applyBorder="1" applyAlignment="1">
      <alignment horizontal="center" vertical="center"/>
    </xf>
    <xf numFmtId="20" fontId="9" fillId="0" borderId="8" xfId="1" applyNumberFormat="1" applyFont="1" applyFill="1" applyBorder="1" applyAlignment="1">
      <alignment horizontal="center" vertical="center"/>
    </xf>
    <xf numFmtId="20" fontId="7" fillId="0" borderId="17" xfId="1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top"/>
    </xf>
    <xf numFmtId="0" fontId="1" fillId="0" borderId="11" xfId="0" applyFont="1" applyFill="1" applyBorder="1" applyAlignment="1">
      <alignment vertical="top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8" xfId="0" applyFont="1" applyFill="1" applyBorder="1" applyAlignment="1">
      <alignment horizontal="center" vertical="top"/>
    </xf>
    <xf numFmtId="20" fontId="1" fillId="0" borderId="10" xfId="0" applyNumberFormat="1" applyFont="1" applyFill="1" applyBorder="1" applyAlignment="1">
      <alignment horizontal="center" vertical="top"/>
    </xf>
    <xf numFmtId="2" fontId="4" fillId="0" borderId="14" xfId="0" applyNumberFormat="1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164" fontId="8" fillId="0" borderId="17" xfId="0" applyNumberFormat="1" applyFont="1" applyFill="1" applyBorder="1" applyAlignment="1">
      <alignment horizontal="center"/>
    </xf>
    <xf numFmtId="164" fontId="11" fillId="2" borderId="17" xfId="0" applyNumberFormat="1" applyFont="1" applyFill="1" applyBorder="1" applyAlignment="1">
      <alignment horizontal="center"/>
    </xf>
    <xf numFmtId="2" fontId="4" fillId="0" borderId="19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/>
    </xf>
    <xf numFmtId="164" fontId="11" fillId="2" borderId="9" xfId="0" applyNumberFormat="1" applyFont="1" applyFill="1" applyBorder="1" applyAlignment="1">
      <alignment horizontal="center"/>
    </xf>
    <xf numFmtId="164" fontId="7" fillId="0" borderId="17" xfId="0" applyNumberFormat="1" applyFont="1" applyFill="1" applyBorder="1" applyAlignment="1">
      <alignment horizontal="center"/>
    </xf>
    <xf numFmtId="164" fontId="4" fillId="3" borderId="17" xfId="0" applyNumberFormat="1" applyFont="1" applyFill="1" applyBorder="1" applyAlignment="1">
      <alignment horizontal="center"/>
    </xf>
    <xf numFmtId="164" fontId="4" fillId="3" borderId="9" xfId="0" applyNumberFormat="1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vertical="top"/>
    </xf>
    <xf numFmtId="20" fontId="1" fillId="0" borderId="18" xfId="0" applyNumberFormat="1" applyFont="1" applyFill="1" applyBorder="1" applyAlignment="1">
      <alignment horizontal="center" vertical="top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/>
    <xf numFmtId="2" fontId="1" fillId="0" borderId="20" xfId="0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1" fillId="0" borderId="6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29"/>
  <sheetViews>
    <sheetView zoomScale="80" zoomScaleNormal="80" workbookViewId="0">
      <selection activeCell="C6" sqref="C6"/>
    </sheetView>
  </sheetViews>
  <sheetFormatPr defaultRowHeight="15"/>
  <cols>
    <col min="1" max="2" width="9.140625" style="1"/>
    <col min="3" max="31" width="6.85546875" style="1" customWidth="1"/>
    <col min="32" max="61" width="9.140625" style="1"/>
  </cols>
  <sheetData>
    <row r="1" spans="1:35" s="1" customFormat="1" ht="15.75">
      <c r="G1" s="2" t="s">
        <v>0</v>
      </c>
      <c r="K1" s="2"/>
      <c r="L1" s="2"/>
      <c r="M1" s="2"/>
      <c r="N1" s="2"/>
      <c r="O1" s="3" t="s">
        <v>1</v>
      </c>
      <c r="S1" s="2" t="s">
        <v>2</v>
      </c>
      <c r="W1" s="2" t="s">
        <v>3</v>
      </c>
      <c r="X1" s="2"/>
      <c r="Y1" s="4" t="s">
        <v>4</v>
      </c>
      <c r="Z1" s="2"/>
      <c r="AA1" s="2"/>
      <c r="AB1" s="2"/>
      <c r="AC1" s="2"/>
      <c r="AD1" s="2"/>
    </row>
    <row r="2" spans="1:35" s="1" customFormat="1" ht="15.75" thickBot="1">
      <c r="J2" s="1" t="s">
        <v>5</v>
      </c>
      <c r="O2" s="1" t="s">
        <v>6</v>
      </c>
    </row>
    <row r="3" spans="1:35" s="5" customFormat="1" ht="15" customHeight="1">
      <c r="A3" s="145" t="s">
        <v>7</v>
      </c>
      <c r="B3" s="147" t="s">
        <v>8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50" t="s">
        <v>9</v>
      </c>
      <c r="AG3" s="152" t="s">
        <v>10</v>
      </c>
      <c r="AH3" s="153"/>
      <c r="AI3" s="143" t="s">
        <v>11</v>
      </c>
    </row>
    <row r="4" spans="1:35" s="5" customFormat="1" ht="15.75">
      <c r="A4" s="146"/>
      <c r="B4" s="148"/>
      <c r="C4" s="6" t="s">
        <v>12</v>
      </c>
      <c r="D4" s="7" t="s">
        <v>13</v>
      </c>
      <c r="E4" s="6" t="s">
        <v>12</v>
      </c>
      <c r="F4" s="7" t="s">
        <v>13</v>
      </c>
      <c r="G4" s="6" t="s">
        <v>12</v>
      </c>
      <c r="H4" s="7" t="s">
        <v>13</v>
      </c>
      <c r="I4" s="6" t="s">
        <v>12</v>
      </c>
      <c r="J4" s="7" t="s">
        <v>13</v>
      </c>
      <c r="K4" s="6" t="s">
        <v>12</v>
      </c>
      <c r="L4" s="7" t="s">
        <v>13</v>
      </c>
      <c r="M4" s="6" t="s">
        <v>12</v>
      </c>
      <c r="N4" s="7" t="s">
        <v>13</v>
      </c>
      <c r="O4" s="6" t="s">
        <v>12</v>
      </c>
      <c r="P4" s="7" t="s">
        <v>13</v>
      </c>
      <c r="Q4" s="6" t="s">
        <v>12</v>
      </c>
      <c r="R4" s="7" t="s">
        <v>13</v>
      </c>
      <c r="S4" s="6" t="s">
        <v>12</v>
      </c>
      <c r="T4" s="7" t="s">
        <v>13</v>
      </c>
      <c r="U4" s="6" t="s">
        <v>12</v>
      </c>
      <c r="V4" s="7" t="s">
        <v>13</v>
      </c>
      <c r="W4" s="6" t="s">
        <v>12</v>
      </c>
      <c r="X4" s="7" t="s">
        <v>13</v>
      </c>
      <c r="Y4" s="6" t="s">
        <v>12</v>
      </c>
      <c r="Z4" s="7" t="s">
        <v>13</v>
      </c>
      <c r="AA4" s="6" t="s">
        <v>12</v>
      </c>
      <c r="AB4" s="7" t="s">
        <v>13</v>
      </c>
      <c r="AC4" s="6" t="s">
        <v>12</v>
      </c>
      <c r="AD4" s="7" t="s">
        <v>13</v>
      </c>
      <c r="AE4" s="6" t="s">
        <v>12</v>
      </c>
      <c r="AF4" s="151"/>
      <c r="AG4" s="8"/>
      <c r="AH4" s="9"/>
      <c r="AI4" s="144"/>
    </row>
    <row r="5" spans="1:35" s="5" customFormat="1" ht="15.75">
      <c r="A5" s="10" t="s">
        <v>14</v>
      </c>
      <c r="B5" s="11">
        <v>30</v>
      </c>
      <c r="C5" s="12">
        <v>0.3125</v>
      </c>
      <c r="D5" s="13">
        <f t="shared" ref="D5:S6" si="0">C5+30/1440</f>
        <v>0.33333333333333331</v>
      </c>
      <c r="E5" s="13">
        <f t="shared" si="0"/>
        <v>0.35416666666666663</v>
      </c>
      <c r="F5" s="13">
        <f>E5+30/1440</f>
        <v>0.37499999999999994</v>
      </c>
      <c r="G5" s="13">
        <f t="shared" ref="G5:V5" si="1">F5+30/1440</f>
        <v>0.39583333333333326</v>
      </c>
      <c r="H5" s="13">
        <f t="shared" si="1"/>
        <v>0.41666666666666657</v>
      </c>
      <c r="I5" s="13">
        <f t="shared" si="1"/>
        <v>0.43749999999999989</v>
      </c>
      <c r="J5" s="13">
        <f t="shared" si="1"/>
        <v>0.4583333333333332</v>
      </c>
      <c r="K5" s="14">
        <f t="shared" si="1"/>
        <v>0.47916666666666652</v>
      </c>
      <c r="L5" s="14">
        <f t="shared" si="1"/>
        <v>0.49999999999999983</v>
      </c>
      <c r="M5" s="14">
        <f t="shared" si="1"/>
        <v>0.52083333333333315</v>
      </c>
      <c r="N5" s="13">
        <f t="shared" si="1"/>
        <v>0.54166666666666652</v>
      </c>
      <c r="O5" s="13">
        <f t="shared" si="1"/>
        <v>0.56249999999999989</v>
      </c>
      <c r="P5" s="13">
        <f t="shared" si="1"/>
        <v>0.58333333333333326</v>
      </c>
      <c r="Q5" s="13">
        <f t="shared" si="1"/>
        <v>0.60416666666666663</v>
      </c>
      <c r="R5" s="13">
        <f t="shared" si="1"/>
        <v>0.625</v>
      </c>
      <c r="S5" s="14">
        <f t="shared" si="1"/>
        <v>0.64583333333333337</v>
      </c>
      <c r="T5" s="14">
        <f t="shared" si="1"/>
        <v>0.66666666666666674</v>
      </c>
      <c r="U5" s="14">
        <f t="shared" si="1"/>
        <v>0.68750000000000011</v>
      </c>
      <c r="V5" s="13">
        <f t="shared" si="1"/>
        <v>0.70833333333333348</v>
      </c>
      <c r="W5" s="13">
        <f t="shared" ref="T5:AE6" si="2">V5+30/1440</f>
        <v>0.72916666666666685</v>
      </c>
      <c r="X5" s="13">
        <f t="shared" si="2"/>
        <v>0.75000000000000022</v>
      </c>
      <c r="Y5" s="13">
        <f t="shared" si="2"/>
        <v>0.77083333333333359</v>
      </c>
      <c r="Z5" s="13">
        <f t="shared" si="2"/>
        <v>0.79166666666666696</v>
      </c>
      <c r="AA5" s="13">
        <f t="shared" si="2"/>
        <v>0.81250000000000033</v>
      </c>
      <c r="AB5" s="13">
        <f t="shared" si="2"/>
        <v>0.8333333333333337</v>
      </c>
      <c r="AC5" s="15">
        <f t="shared" si="2"/>
        <v>0.85416666666666707</v>
      </c>
      <c r="AD5" s="13">
        <f t="shared" si="2"/>
        <v>0.87500000000000044</v>
      </c>
      <c r="AE5" s="13">
        <f t="shared" si="2"/>
        <v>0.89583333333333381</v>
      </c>
      <c r="AF5" s="16">
        <v>12</v>
      </c>
      <c r="AG5" s="17">
        <f>(K5-C5)+(S5-M5)+(AE5-U5)</f>
        <v>0.50000000000000044</v>
      </c>
      <c r="AH5" s="18">
        <f>HOUR(AG5)+MINUTE(AG5)/60</f>
        <v>12</v>
      </c>
      <c r="AI5" s="19">
        <f>AH5+0.38</f>
        <v>12.38</v>
      </c>
    </row>
    <row r="6" spans="1:35" s="5" customFormat="1" ht="16.5" thickBot="1">
      <c r="A6" s="20" t="s">
        <v>15</v>
      </c>
      <c r="B6" s="21">
        <v>30</v>
      </c>
      <c r="C6" s="22">
        <f>C5+30/1440</f>
        <v>0.33333333333333331</v>
      </c>
      <c r="D6" s="22">
        <f>C6+30/1440</f>
        <v>0.35416666666666663</v>
      </c>
      <c r="E6" s="22">
        <f t="shared" si="0"/>
        <v>0.37499999999999994</v>
      </c>
      <c r="F6" s="22">
        <f t="shared" si="0"/>
        <v>0.39583333333333326</v>
      </c>
      <c r="G6" s="22">
        <f t="shared" si="0"/>
        <v>0.41666666666666657</v>
      </c>
      <c r="H6" s="22">
        <f t="shared" si="0"/>
        <v>0.43749999999999989</v>
      </c>
      <c r="I6" s="22">
        <f t="shared" si="0"/>
        <v>0.4583333333333332</v>
      </c>
      <c r="J6" s="22">
        <f t="shared" si="0"/>
        <v>0.47916666666666652</v>
      </c>
      <c r="K6" s="22">
        <f t="shared" si="0"/>
        <v>0.49999999999999983</v>
      </c>
      <c r="L6" s="22">
        <f t="shared" si="0"/>
        <v>0.52083333333333315</v>
      </c>
      <c r="M6" s="23">
        <f t="shared" si="0"/>
        <v>0.54166666666666652</v>
      </c>
      <c r="N6" s="23">
        <f t="shared" si="0"/>
        <v>0.56249999999999989</v>
      </c>
      <c r="O6" s="23">
        <f t="shared" si="0"/>
        <v>0.58333333333333326</v>
      </c>
      <c r="P6" s="23">
        <f t="shared" si="0"/>
        <v>0.60416666666666663</v>
      </c>
      <c r="Q6" s="23">
        <f t="shared" si="0"/>
        <v>0.625</v>
      </c>
      <c r="R6" s="22">
        <f t="shared" si="0"/>
        <v>0.64583333333333337</v>
      </c>
      <c r="S6" s="22">
        <f t="shared" si="0"/>
        <v>0.66666666666666674</v>
      </c>
      <c r="T6" s="22">
        <f t="shared" si="2"/>
        <v>0.68750000000000011</v>
      </c>
      <c r="U6" s="22">
        <f t="shared" si="2"/>
        <v>0.70833333333333348</v>
      </c>
      <c r="V6" s="22">
        <f t="shared" si="2"/>
        <v>0.72916666666666685</v>
      </c>
      <c r="W6" s="22">
        <f t="shared" si="2"/>
        <v>0.75000000000000022</v>
      </c>
      <c r="X6" s="22">
        <f t="shared" si="2"/>
        <v>0.77083333333333359</v>
      </c>
      <c r="Y6" s="22">
        <f t="shared" si="2"/>
        <v>0.79166666666666696</v>
      </c>
      <c r="Z6" s="22"/>
      <c r="AA6" s="22"/>
      <c r="AB6" s="22"/>
      <c r="AC6" s="22"/>
      <c r="AD6" s="22"/>
      <c r="AE6" s="24"/>
      <c r="AF6" s="25">
        <v>9</v>
      </c>
      <c r="AG6" s="26">
        <f>(M6-C6)+(Y6-Q6)</f>
        <v>0.37500000000000017</v>
      </c>
      <c r="AH6" s="27">
        <f t="shared" ref="AH6" si="3">HOUR(AG6)+MINUTE(AG6)/60</f>
        <v>9</v>
      </c>
      <c r="AI6" s="28">
        <f t="shared" ref="AI6" si="4">AH6+0.38</f>
        <v>9.3800000000000008</v>
      </c>
    </row>
    <row r="7" spans="1:35" s="5" customFormat="1" ht="15.75">
      <c r="B7" s="29">
        <f>SUM(B5:B6)</f>
        <v>60</v>
      </c>
      <c r="AE7" s="5" t="s">
        <v>16</v>
      </c>
      <c r="AF7" s="30">
        <f>SUM(AF5:AF6)</f>
        <v>21</v>
      </c>
      <c r="AG7" s="30"/>
      <c r="AH7" s="31">
        <f>SUM(AH5:AH6)</f>
        <v>21</v>
      </c>
      <c r="AI7" s="31">
        <f>SUM(AI5:AI6)</f>
        <v>21.76</v>
      </c>
    </row>
    <row r="8" spans="1:35" s="5" customFormat="1" ht="15.75">
      <c r="AE8" s="2"/>
      <c r="AF8" s="32"/>
      <c r="AG8" s="33"/>
      <c r="AH8" s="34"/>
      <c r="AI8" s="33"/>
    </row>
    <row r="9" spans="1:35" s="1" customFormat="1" ht="15.75">
      <c r="G9" s="2" t="s">
        <v>0</v>
      </c>
      <c r="K9" s="2"/>
      <c r="L9" s="2"/>
      <c r="M9" s="2"/>
      <c r="N9" s="2"/>
      <c r="O9" s="3" t="s">
        <v>1</v>
      </c>
      <c r="S9" s="2" t="s">
        <v>2</v>
      </c>
      <c r="W9" s="2" t="s">
        <v>3</v>
      </c>
      <c r="X9" s="2"/>
      <c r="Y9" s="4" t="s">
        <v>17</v>
      </c>
      <c r="Z9" s="2"/>
      <c r="AA9" s="2"/>
      <c r="AB9" s="2"/>
      <c r="AC9" s="2"/>
      <c r="AD9" s="2"/>
    </row>
    <row r="10" spans="1:35" s="1" customFormat="1" ht="15.75" thickBot="1">
      <c r="J10" s="1" t="s">
        <v>5</v>
      </c>
      <c r="O10" s="1" t="s">
        <v>6</v>
      </c>
    </row>
    <row r="11" spans="1:35" s="5" customFormat="1" ht="15" customHeight="1">
      <c r="A11" s="145" t="s">
        <v>7</v>
      </c>
      <c r="B11" s="147" t="s">
        <v>8</v>
      </c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50" t="s">
        <v>9</v>
      </c>
      <c r="AG11" s="152" t="s">
        <v>10</v>
      </c>
      <c r="AH11" s="153"/>
      <c r="AI11" s="143" t="s">
        <v>11</v>
      </c>
    </row>
    <row r="12" spans="1:35" s="5" customFormat="1" ht="15.75">
      <c r="A12" s="146"/>
      <c r="B12" s="148"/>
      <c r="C12" s="6" t="s">
        <v>12</v>
      </c>
      <c r="D12" s="7" t="s">
        <v>13</v>
      </c>
      <c r="E12" s="6" t="s">
        <v>12</v>
      </c>
      <c r="F12" s="7" t="s">
        <v>13</v>
      </c>
      <c r="G12" s="6" t="s">
        <v>12</v>
      </c>
      <c r="H12" s="7" t="s">
        <v>13</v>
      </c>
      <c r="I12" s="6" t="s">
        <v>12</v>
      </c>
      <c r="J12" s="7" t="s">
        <v>13</v>
      </c>
      <c r="K12" s="6" t="s">
        <v>12</v>
      </c>
      <c r="L12" s="7" t="s">
        <v>13</v>
      </c>
      <c r="M12" s="6" t="s">
        <v>12</v>
      </c>
      <c r="N12" s="7" t="s">
        <v>13</v>
      </c>
      <c r="O12" s="6" t="s">
        <v>12</v>
      </c>
      <c r="P12" s="7" t="s">
        <v>13</v>
      </c>
      <c r="Q12" s="6" t="s">
        <v>12</v>
      </c>
      <c r="R12" s="7" t="s">
        <v>13</v>
      </c>
      <c r="S12" s="6" t="s">
        <v>12</v>
      </c>
      <c r="T12" s="7" t="s">
        <v>13</v>
      </c>
      <c r="U12" s="6" t="s">
        <v>12</v>
      </c>
      <c r="V12" s="7" t="s">
        <v>13</v>
      </c>
      <c r="W12" s="6" t="s">
        <v>12</v>
      </c>
      <c r="X12" s="7" t="s">
        <v>13</v>
      </c>
      <c r="Y12" s="6" t="s">
        <v>12</v>
      </c>
      <c r="Z12" s="7" t="s">
        <v>13</v>
      </c>
      <c r="AA12" s="6" t="s">
        <v>12</v>
      </c>
      <c r="AB12" s="7" t="s">
        <v>13</v>
      </c>
      <c r="AC12" s="6" t="s">
        <v>12</v>
      </c>
      <c r="AD12" s="7" t="s">
        <v>13</v>
      </c>
      <c r="AE12" s="6" t="s">
        <v>12</v>
      </c>
      <c r="AF12" s="151"/>
      <c r="AG12" s="8"/>
      <c r="AH12" s="9"/>
      <c r="AI12" s="144"/>
    </row>
    <row r="13" spans="1:35" s="5" customFormat="1" ht="15.75">
      <c r="A13" s="10" t="s">
        <v>14</v>
      </c>
      <c r="B13" s="11">
        <v>30</v>
      </c>
      <c r="C13" s="12"/>
      <c r="D13" s="13"/>
      <c r="E13" s="13">
        <f>C14+30/1440</f>
        <v>0.35416666666666663</v>
      </c>
      <c r="F13" s="13">
        <f>E13+30/1440</f>
        <v>0.37499999999999994</v>
      </c>
      <c r="G13" s="13">
        <f t="shared" ref="G13:V14" si="5">F13+30/1440</f>
        <v>0.39583333333333326</v>
      </c>
      <c r="H13" s="13">
        <f t="shared" si="5"/>
        <v>0.41666666666666657</v>
      </c>
      <c r="I13" s="13">
        <f t="shared" si="5"/>
        <v>0.43749999999999989</v>
      </c>
      <c r="J13" s="13">
        <f t="shared" si="5"/>
        <v>0.4583333333333332</v>
      </c>
      <c r="K13" s="14">
        <f t="shared" si="5"/>
        <v>0.47916666666666652</v>
      </c>
      <c r="L13" s="14">
        <f t="shared" si="5"/>
        <v>0.49999999999999983</v>
      </c>
      <c r="M13" s="14">
        <f t="shared" si="5"/>
        <v>0.52083333333333315</v>
      </c>
      <c r="N13" s="13">
        <f t="shared" si="5"/>
        <v>0.54166666666666652</v>
      </c>
      <c r="O13" s="13">
        <f t="shared" si="5"/>
        <v>0.56249999999999989</v>
      </c>
      <c r="P13" s="13">
        <f t="shared" si="5"/>
        <v>0.58333333333333326</v>
      </c>
      <c r="Q13" s="13">
        <f t="shared" si="5"/>
        <v>0.60416666666666663</v>
      </c>
      <c r="R13" s="13">
        <f t="shared" si="5"/>
        <v>0.625</v>
      </c>
      <c r="S13" s="14">
        <f t="shared" si="5"/>
        <v>0.64583333333333337</v>
      </c>
      <c r="T13" s="14">
        <f t="shared" si="5"/>
        <v>0.66666666666666674</v>
      </c>
      <c r="U13" s="14">
        <f t="shared" si="5"/>
        <v>0.68750000000000011</v>
      </c>
      <c r="V13" s="13">
        <f t="shared" si="5"/>
        <v>0.70833333333333348</v>
      </c>
      <c r="W13" s="13">
        <f t="shared" ref="W13:AC14" si="6">V13+30/1440</f>
        <v>0.72916666666666685</v>
      </c>
      <c r="X13" s="13">
        <f t="shared" si="6"/>
        <v>0.75000000000000022</v>
      </c>
      <c r="Y13" s="13">
        <f t="shared" si="6"/>
        <v>0.77083333333333359</v>
      </c>
      <c r="Z13" s="13">
        <f t="shared" si="6"/>
        <v>0.79166666666666696</v>
      </c>
      <c r="AA13" s="13">
        <f t="shared" si="6"/>
        <v>0.81250000000000033</v>
      </c>
      <c r="AB13" s="13">
        <f t="shared" si="6"/>
        <v>0.8333333333333337</v>
      </c>
      <c r="AC13" s="15">
        <f t="shared" si="6"/>
        <v>0.85416666666666707</v>
      </c>
      <c r="AD13" s="13"/>
      <c r="AE13" s="13"/>
      <c r="AF13" s="16">
        <v>10</v>
      </c>
      <c r="AG13" s="17">
        <f>(K13-E13)+(S13-M13)+(AC13-U13)</f>
        <v>0.41666666666666707</v>
      </c>
      <c r="AH13" s="18">
        <f>HOUR(AG13)+MINUTE(AG13)/60</f>
        <v>10</v>
      </c>
      <c r="AI13" s="19">
        <f>AH13+0.38</f>
        <v>10.38</v>
      </c>
    </row>
    <row r="14" spans="1:35" s="5" customFormat="1" ht="16.5" thickBot="1">
      <c r="A14" s="20" t="s">
        <v>15</v>
      </c>
      <c r="B14" s="21">
        <v>30</v>
      </c>
      <c r="C14" s="35">
        <v>0.33333333333333331</v>
      </c>
      <c r="D14" s="22">
        <f>C14+30/1440</f>
        <v>0.35416666666666663</v>
      </c>
      <c r="E14" s="22">
        <f t="shared" ref="E14:F14" si="7">D14+30/1440</f>
        <v>0.37499999999999994</v>
      </c>
      <c r="F14" s="22">
        <f t="shared" si="7"/>
        <v>0.39583333333333326</v>
      </c>
      <c r="G14" s="22">
        <f t="shared" si="5"/>
        <v>0.41666666666666657</v>
      </c>
      <c r="H14" s="22">
        <f t="shared" si="5"/>
        <v>0.43749999999999989</v>
      </c>
      <c r="I14" s="22">
        <f t="shared" si="5"/>
        <v>0.4583333333333332</v>
      </c>
      <c r="J14" s="22">
        <f t="shared" si="5"/>
        <v>0.47916666666666652</v>
      </c>
      <c r="K14" s="22">
        <f t="shared" si="5"/>
        <v>0.49999999999999983</v>
      </c>
      <c r="L14" s="22">
        <f t="shared" si="5"/>
        <v>0.52083333333333315</v>
      </c>
      <c r="M14" s="23">
        <f t="shared" si="5"/>
        <v>0.54166666666666652</v>
      </c>
      <c r="N14" s="23">
        <f t="shared" si="5"/>
        <v>0.56249999999999989</v>
      </c>
      <c r="O14" s="23">
        <f t="shared" si="5"/>
        <v>0.58333333333333326</v>
      </c>
      <c r="P14" s="23">
        <f t="shared" si="5"/>
        <v>0.60416666666666663</v>
      </c>
      <c r="Q14" s="23">
        <f t="shared" si="5"/>
        <v>0.625</v>
      </c>
      <c r="R14" s="22">
        <f t="shared" si="5"/>
        <v>0.64583333333333337</v>
      </c>
      <c r="S14" s="22">
        <f t="shared" si="5"/>
        <v>0.66666666666666674</v>
      </c>
      <c r="T14" s="22">
        <f t="shared" si="5"/>
        <v>0.68750000000000011</v>
      </c>
      <c r="U14" s="22">
        <f t="shared" si="5"/>
        <v>0.70833333333333348</v>
      </c>
      <c r="V14" s="22">
        <f t="shared" si="5"/>
        <v>0.72916666666666685</v>
      </c>
      <c r="W14" s="22">
        <f t="shared" si="6"/>
        <v>0.75000000000000022</v>
      </c>
      <c r="X14" s="22">
        <f t="shared" si="6"/>
        <v>0.77083333333333359</v>
      </c>
      <c r="Y14" s="22">
        <f t="shared" si="6"/>
        <v>0.79166666666666696</v>
      </c>
      <c r="Z14" s="22"/>
      <c r="AA14" s="22"/>
      <c r="AB14" s="22"/>
      <c r="AC14" s="22"/>
      <c r="AD14" s="22"/>
      <c r="AE14" s="24"/>
      <c r="AF14" s="25">
        <v>9</v>
      </c>
      <c r="AG14" s="26">
        <f>(M14-C14)+(Y14-Q14)</f>
        <v>0.37500000000000017</v>
      </c>
      <c r="AH14" s="27">
        <f t="shared" ref="AH14" si="8">HOUR(AG14)+MINUTE(AG14)/60</f>
        <v>9</v>
      </c>
      <c r="AI14" s="28">
        <f t="shared" ref="AI14" si="9">AH14+0.38</f>
        <v>9.3800000000000008</v>
      </c>
    </row>
    <row r="15" spans="1:35" s="5" customFormat="1" ht="15.75">
      <c r="B15" s="29">
        <f>SUM(B13:B14)</f>
        <v>60</v>
      </c>
      <c r="AE15" s="5" t="s">
        <v>16</v>
      </c>
      <c r="AF15" s="30">
        <f>SUM(AF13:AF14)</f>
        <v>19</v>
      </c>
      <c r="AG15" s="30"/>
      <c r="AH15" s="31">
        <f>SUM(AH13:AH14)</f>
        <v>19</v>
      </c>
      <c r="AI15" s="31">
        <f>SUM(AI13:AI14)</f>
        <v>19.760000000000002</v>
      </c>
    </row>
    <row r="18" spans="1:35" s="1" customFormat="1" ht="15.75">
      <c r="G18" s="2" t="s">
        <v>0</v>
      </c>
      <c r="K18" s="2"/>
      <c r="L18" s="2"/>
      <c r="M18" s="2"/>
      <c r="N18" s="2"/>
      <c r="O18" s="3" t="s">
        <v>1</v>
      </c>
      <c r="S18" s="2" t="s">
        <v>2</v>
      </c>
      <c r="W18" s="2" t="s">
        <v>3</v>
      </c>
      <c r="X18" s="2"/>
      <c r="Y18" s="4" t="s">
        <v>18</v>
      </c>
      <c r="Z18" s="2"/>
      <c r="AA18" s="2"/>
      <c r="AB18" s="2"/>
      <c r="AC18" s="2"/>
      <c r="AD18" s="2"/>
    </row>
    <row r="19" spans="1:35" s="1" customFormat="1" ht="15.75" thickBot="1">
      <c r="J19" s="1" t="s">
        <v>5</v>
      </c>
      <c r="O19" s="1" t="s">
        <v>6</v>
      </c>
    </row>
    <row r="20" spans="1:35" s="5" customFormat="1" ht="15" customHeight="1">
      <c r="A20" s="145" t="s">
        <v>7</v>
      </c>
      <c r="B20" s="147" t="s">
        <v>8</v>
      </c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50" t="s">
        <v>9</v>
      </c>
      <c r="AG20" s="152" t="s">
        <v>10</v>
      </c>
      <c r="AH20" s="153"/>
      <c r="AI20" s="143" t="s">
        <v>11</v>
      </c>
    </row>
    <row r="21" spans="1:35" s="5" customFormat="1" ht="15.75">
      <c r="A21" s="146"/>
      <c r="B21" s="148"/>
      <c r="C21" s="6" t="s">
        <v>12</v>
      </c>
      <c r="D21" s="7" t="s">
        <v>13</v>
      </c>
      <c r="E21" s="6" t="s">
        <v>12</v>
      </c>
      <c r="F21" s="7" t="s">
        <v>13</v>
      </c>
      <c r="G21" s="6" t="s">
        <v>12</v>
      </c>
      <c r="H21" s="7" t="s">
        <v>13</v>
      </c>
      <c r="I21" s="6" t="s">
        <v>12</v>
      </c>
      <c r="J21" s="7" t="s">
        <v>13</v>
      </c>
      <c r="K21" s="6" t="s">
        <v>12</v>
      </c>
      <c r="L21" s="7" t="s">
        <v>13</v>
      </c>
      <c r="M21" s="6" t="s">
        <v>12</v>
      </c>
      <c r="N21" s="7" t="s">
        <v>13</v>
      </c>
      <c r="O21" s="6" t="s">
        <v>12</v>
      </c>
      <c r="P21" s="7" t="s">
        <v>13</v>
      </c>
      <c r="Q21" s="6" t="s">
        <v>12</v>
      </c>
      <c r="R21" s="7" t="s">
        <v>13</v>
      </c>
      <c r="S21" s="6" t="s">
        <v>12</v>
      </c>
      <c r="T21" s="7" t="s">
        <v>13</v>
      </c>
      <c r="U21" s="6" t="s">
        <v>12</v>
      </c>
      <c r="V21" s="7" t="s">
        <v>13</v>
      </c>
      <c r="W21" s="6" t="s">
        <v>12</v>
      </c>
      <c r="X21" s="7" t="s">
        <v>13</v>
      </c>
      <c r="Y21" s="6" t="s">
        <v>12</v>
      </c>
      <c r="Z21" s="7" t="s">
        <v>13</v>
      </c>
      <c r="AA21" s="6" t="s">
        <v>12</v>
      </c>
      <c r="AB21" s="7" t="s">
        <v>13</v>
      </c>
      <c r="AC21" s="6" t="s">
        <v>12</v>
      </c>
      <c r="AD21" s="7" t="s">
        <v>13</v>
      </c>
      <c r="AE21" s="6" t="s">
        <v>12</v>
      </c>
      <c r="AF21" s="151"/>
      <c r="AG21" s="8"/>
      <c r="AH21" s="9"/>
      <c r="AI21" s="144"/>
    </row>
    <row r="22" spans="1:35" s="5" customFormat="1" ht="16.5" thickBot="1">
      <c r="A22" s="20" t="s">
        <v>15</v>
      </c>
      <c r="B22" s="21">
        <v>60</v>
      </c>
      <c r="C22" s="35"/>
      <c r="D22" s="22"/>
      <c r="E22" s="35">
        <v>0.375</v>
      </c>
      <c r="F22" s="22">
        <f t="shared" ref="F22:W22" si="10">E22+30/1440</f>
        <v>0.39583333333333331</v>
      </c>
      <c r="G22" s="22">
        <f t="shared" si="10"/>
        <v>0.41666666666666663</v>
      </c>
      <c r="H22" s="22">
        <f t="shared" si="10"/>
        <v>0.43749999999999994</v>
      </c>
      <c r="I22" s="22">
        <f t="shared" si="10"/>
        <v>0.45833333333333326</v>
      </c>
      <c r="J22" s="22">
        <f t="shared" si="10"/>
        <v>0.47916666666666657</v>
      </c>
      <c r="K22" s="22">
        <f t="shared" si="10"/>
        <v>0.49999999999999989</v>
      </c>
      <c r="L22" s="22">
        <f t="shared" si="10"/>
        <v>0.52083333333333326</v>
      </c>
      <c r="M22" s="23">
        <f t="shared" si="10"/>
        <v>0.54166666666666663</v>
      </c>
      <c r="N22" s="23">
        <f t="shared" si="10"/>
        <v>0.5625</v>
      </c>
      <c r="O22" s="23">
        <f t="shared" si="10"/>
        <v>0.58333333333333337</v>
      </c>
      <c r="P22" s="23">
        <f t="shared" si="10"/>
        <v>0.60416666666666674</v>
      </c>
      <c r="Q22" s="23">
        <f t="shared" si="10"/>
        <v>0.62500000000000011</v>
      </c>
      <c r="R22" s="22">
        <f t="shared" si="10"/>
        <v>0.64583333333333348</v>
      </c>
      <c r="S22" s="22">
        <f t="shared" si="10"/>
        <v>0.66666666666666685</v>
      </c>
      <c r="T22" s="22">
        <f t="shared" si="10"/>
        <v>0.68750000000000022</v>
      </c>
      <c r="U22" s="22">
        <f t="shared" si="10"/>
        <v>0.70833333333333359</v>
      </c>
      <c r="V22" s="22">
        <f t="shared" si="10"/>
        <v>0.72916666666666696</v>
      </c>
      <c r="W22" s="22">
        <f t="shared" si="10"/>
        <v>0.75000000000000033</v>
      </c>
      <c r="X22" s="22"/>
      <c r="Y22" s="22"/>
      <c r="Z22" s="22"/>
      <c r="AA22" s="22"/>
      <c r="AB22" s="22"/>
      <c r="AC22" s="22"/>
      <c r="AD22" s="22"/>
      <c r="AE22" s="24"/>
      <c r="AF22" s="25">
        <v>7</v>
      </c>
      <c r="AG22" s="26">
        <f>(M22-E22)+(W22-Q22)</f>
        <v>0.29166666666666685</v>
      </c>
      <c r="AH22" s="27">
        <f t="shared" ref="AH22" si="11">HOUR(AG22)+MINUTE(AG22)/60</f>
        <v>7</v>
      </c>
      <c r="AI22" s="28">
        <f t="shared" ref="AI22" si="12">AH22+0.38</f>
        <v>7.38</v>
      </c>
    </row>
    <row r="23" spans="1:35" s="5" customFormat="1" ht="15.75">
      <c r="B23" s="29">
        <f>SUM(B22:B22)</f>
        <v>60</v>
      </c>
      <c r="AE23" s="5" t="s">
        <v>16</v>
      </c>
      <c r="AF23" s="30">
        <f>SUM(AF22:AF22)</f>
        <v>7</v>
      </c>
      <c r="AG23" s="30"/>
      <c r="AH23" s="31">
        <f>SUM(AH22:AH22)</f>
        <v>7</v>
      </c>
      <c r="AI23" s="31">
        <f>SUM(AI22:AI22)</f>
        <v>7.38</v>
      </c>
    </row>
    <row r="25" spans="1:35" ht="15.75">
      <c r="A25" s="5" t="s">
        <v>19</v>
      </c>
      <c r="B25" s="5"/>
    </row>
    <row r="26" spans="1:35" ht="15.75">
      <c r="A26" s="7" t="s">
        <v>12</v>
      </c>
      <c r="B26" s="36"/>
    </row>
    <row r="27" spans="1:35" ht="15.75">
      <c r="A27" s="7" t="s">
        <v>13</v>
      </c>
      <c r="B27" s="37">
        <v>30</v>
      </c>
    </row>
    <row r="28" spans="1:35" ht="15.75">
      <c r="A28" s="7" t="s">
        <v>12</v>
      </c>
      <c r="B28" s="37">
        <v>30</v>
      </c>
    </row>
    <row r="29" spans="1:35" ht="15.75">
      <c r="A29" s="38"/>
      <c r="B29" s="39">
        <f>SUM(B27:B28)</f>
        <v>60</v>
      </c>
    </row>
  </sheetData>
  <mergeCells count="18">
    <mergeCell ref="AI20:AI21"/>
    <mergeCell ref="A11:A12"/>
    <mergeCell ref="B11:B12"/>
    <mergeCell ref="C11:AE11"/>
    <mergeCell ref="AF11:AF12"/>
    <mergeCell ref="AG11:AH11"/>
    <mergeCell ref="AI11:AI12"/>
    <mergeCell ref="A20:A21"/>
    <mergeCell ref="B20:B21"/>
    <mergeCell ref="C20:AE20"/>
    <mergeCell ref="AF20:AF21"/>
    <mergeCell ref="AG20:AH20"/>
    <mergeCell ref="AI3:AI4"/>
    <mergeCell ref="A3:A4"/>
    <mergeCell ref="B3:B4"/>
    <mergeCell ref="C3:AE3"/>
    <mergeCell ref="AF3:AF4"/>
    <mergeCell ref="AG3:AH3"/>
  </mergeCells>
  <pageMargins left="0.11811023622047245" right="0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K39"/>
  <sheetViews>
    <sheetView zoomScale="80" zoomScaleNormal="80" workbookViewId="0">
      <selection activeCell="C6" sqref="C6"/>
    </sheetView>
  </sheetViews>
  <sheetFormatPr defaultRowHeight="15"/>
  <cols>
    <col min="1" max="2" width="9.140625" style="1"/>
    <col min="3" max="33" width="6.85546875" style="1" customWidth="1"/>
    <col min="34" max="63" width="9.140625" style="1"/>
  </cols>
  <sheetData>
    <row r="1" spans="1:37" s="1" customFormat="1" ht="15.75">
      <c r="G1" s="2" t="s">
        <v>20</v>
      </c>
      <c r="K1" s="2"/>
      <c r="L1" s="2"/>
      <c r="M1" s="2"/>
      <c r="N1" s="2"/>
      <c r="O1" s="3" t="s">
        <v>21</v>
      </c>
      <c r="S1" s="2" t="s">
        <v>22</v>
      </c>
      <c r="V1" s="2" t="s">
        <v>3</v>
      </c>
      <c r="X1" s="4" t="s">
        <v>4</v>
      </c>
      <c r="Z1" s="2"/>
      <c r="AA1" s="2"/>
      <c r="AB1" s="2"/>
      <c r="AC1" s="2"/>
      <c r="AD1" s="2"/>
      <c r="AE1" s="2"/>
      <c r="AF1" s="2"/>
    </row>
    <row r="2" spans="1:37" s="1" customFormat="1" ht="15.75" thickBot="1">
      <c r="J2" s="1" t="s">
        <v>5</v>
      </c>
      <c r="O2" s="1" t="s">
        <v>23</v>
      </c>
    </row>
    <row r="3" spans="1:37" s="5" customFormat="1" ht="15" customHeight="1">
      <c r="A3" s="145" t="s">
        <v>7</v>
      </c>
      <c r="B3" s="147" t="s">
        <v>8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50" t="s">
        <v>9</v>
      </c>
      <c r="AI3" s="152" t="s">
        <v>10</v>
      </c>
      <c r="AJ3" s="153"/>
      <c r="AK3" s="143" t="s">
        <v>11</v>
      </c>
    </row>
    <row r="4" spans="1:37" s="5" customFormat="1" ht="15.75">
      <c r="A4" s="146"/>
      <c r="B4" s="148"/>
      <c r="C4" s="6" t="s">
        <v>12</v>
      </c>
      <c r="D4" s="7" t="s">
        <v>24</v>
      </c>
      <c r="E4" s="6" t="s">
        <v>12</v>
      </c>
      <c r="F4" s="7" t="s">
        <v>24</v>
      </c>
      <c r="G4" s="6" t="s">
        <v>12</v>
      </c>
      <c r="H4" s="7" t="s">
        <v>24</v>
      </c>
      <c r="I4" s="6" t="s">
        <v>12</v>
      </c>
      <c r="J4" s="7" t="s">
        <v>24</v>
      </c>
      <c r="K4" s="6" t="s">
        <v>12</v>
      </c>
      <c r="L4" s="7" t="s">
        <v>24</v>
      </c>
      <c r="M4" s="6" t="s">
        <v>12</v>
      </c>
      <c r="N4" s="7" t="s">
        <v>24</v>
      </c>
      <c r="O4" s="6" t="s">
        <v>12</v>
      </c>
      <c r="P4" s="7" t="s">
        <v>24</v>
      </c>
      <c r="Q4" s="6" t="s">
        <v>12</v>
      </c>
      <c r="R4" s="7" t="s">
        <v>24</v>
      </c>
      <c r="S4" s="6" t="s">
        <v>12</v>
      </c>
      <c r="T4" s="7" t="s">
        <v>24</v>
      </c>
      <c r="U4" s="6" t="s">
        <v>12</v>
      </c>
      <c r="V4" s="7" t="s">
        <v>24</v>
      </c>
      <c r="W4" s="6" t="s">
        <v>12</v>
      </c>
      <c r="X4" s="7" t="s">
        <v>24</v>
      </c>
      <c r="Y4" s="6" t="s">
        <v>12</v>
      </c>
      <c r="Z4" s="7" t="s">
        <v>24</v>
      </c>
      <c r="AA4" s="6" t="s">
        <v>12</v>
      </c>
      <c r="AB4" s="7" t="s">
        <v>24</v>
      </c>
      <c r="AC4" s="6" t="s">
        <v>12</v>
      </c>
      <c r="AD4" s="7" t="s">
        <v>24</v>
      </c>
      <c r="AE4" s="6" t="s">
        <v>12</v>
      </c>
      <c r="AF4" s="7" t="s">
        <v>24</v>
      </c>
      <c r="AG4" s="6" t="s">
        <v>12</v>
      </c>
      <c r="AH4" s="151"/>
      <c r="AI4" s="8"/>
      <c r="AJ4" s="9"/>
      <c r="AK4" s="144"/>
    </row>
    <row r="5" spans="1:37" s="49" customFormat="1" ht="15.75">
      <c r="A5" s="40" t="s">
        <v>14</v>
      </c>
      <c r="B5" s="41">
        <v>30</v>
      </c>
      <c r="C5" s="42">
        <v>0.3125</v>
      </c>
      <c r="D5" s="43">
        <f t="shared" ref="D5:AE6" si="0">C5+30/1440</f>
        <v>0.33333333333333331</v>
      </c>
      <c r="E5" s="43">
        <f t="shared" si="0"/>
        <v>0.35416666666666663</v>
      </c>
      <c r="F5" s="43">
        <f t="shared" si="0"/>
        <v>0.37499999999999994</v>
      </c>
      <c r="G5" s="43">
        <f t="shared" si="0"/>
        <v>0.39583333333333326</v>
      </c>
      <c r="H5" s="43">
        <f t="shared" si="0"/>
        <v>0.41666666666666657</v>
      </c>
      <c r="I5" s="44">
        <f t="shared" si="0"/>
        <v>0.43749999999999989</v>
      </c>
      <c r="J5" s="44">
        <f t="shared" si="0"/>
        <v>0.4583333333333332</v>
      </c>
      <c r="K5" s="44">
        <f t="shared" si="0"/>
        <v>0.47916666666666652</v>
      </c>
      <c r="L5" s="45">
        <f t="shared" si="0"/>
        <v>0.49999999999999983</v>
      </c>
      <c r="M5" s="45">
        <f t="shared" si="0"/>
        <v>0.52083333333333315</v>
      </c>
      <c r="N5" s="43">
        <f t="shared" si="0"/>
        <v>0.54166666666666652</v>
      </c>
      <c r="O5" s="43">
        <f t="shared" si="0"/>
        <v>0.56249999999999989</v>
      </c>
      <c r="P5" s="43">
        <f t="shared" si="0"/>
        <v>0.58333333333333326</v>
      </c>
      <c r="Q5" s="45">
        <f t="shared" si="0"/>
        <v>0.60416666666666663</v>
      </c>
      <c r="R5" s="45">
        <f t="shared" si="0"/>
        <v>0.625</v>
      </c>
      <c r="S5" s="46">
        <f t="shared" si="0"/>
        <v>0.64583333333333337</v>
      </c>
      <c r="T5" s="46">
        <f t="shared" si="0"/>
        <v>0.66666666666666674</v>
      </c>
      <c r="U5" s="44">
        <f t="shared" si="0"/>
        <v>0.68750000000000011</v>
      </c>
      <c r="V5" s="44">
        <f t="shared" si="0"/>
        <v>0.70833333333333348</v>
      </c>
      <c r="W5" s="44">
        <f t="shared" si="0"/>
        <v>0.72916666666666685</v>
      </c>
      <c r="X5" s="43">
        <f t="shared" si="0"/>
        <v>0.75000000000000022</v>
      </c>
      <c r="Y5" s="43">
        <f t="shared" si="0"/>
        <v>0.77083333333333359</v>
      </c>
      <c r="Z5" s="43">
        <f t="shared" si="0"/>
        <v>0.79166666666666696</v>
      </c>
      <c r="AA5" s="43">
        <f t="shared" si="0"/>
        <v>0.81250000000000033</v>
      </c>
      <c r="AB5" s="43">
        <f t="shared" si="0"/>
        <v>0.8333333333333337</v>
      </c>
      <c r="AC5" s="43">
        <f t="shared" si="0"/>
        <v>0.85416666666666707</v>
      </c>
      <c r="AD5" s="43">
        <f t="shared" si="0"/>
        <v>0.87500000000000044</v>
      </c>
      <c r="AE5" s="43">
        <f t="shared" si="0"/>
        <v>0.89583333333333381</v>
      </c>
      <c r="AF5" s="43"/>
      <c r="AG5" s="43"/>
      <c r="AH5" s="47">
        <v>12</v>
      </c>
      <c r="AI5" s="48">
        <f>(I5-C5)+(U5-K5)+(AE5-W5)</f>
        <v>0.50000000000000044</v>
      </c>
      <c r="AJ5" s="18">
        <f>HOUR(AI5)+MINUTE(AI5)/60</f>
        <v>12</v>
      </c>
      <c r="AK5" s="19">
        <f>AJ5+0.38</f>
        <v>12.38</v>
      </c>
    </row>
    <row r="6" spans="1:37" s="49" customFormat="1" ht="16.5" thickBot="1">
      <c r="A6" s="50" t="s">
        <v>15</v>
      </c>
      <c r="B6" s="51">
        <v>30</v>
      </c>
      <c r="C6" s="52">
        <f>C5+30/1440</f>
        <v>0.33333333333333331</v>
      </c>
      <c r="D6" s="52">
        <f t="shared" si="0"/>
        <v>0.35416666666666663</v>
      </c>
      <c r="E6" s="52">
        <f t="shared" si="0"/>
        <v>0.37499999999999994</v>
      </c>
      <c r="F6" s="52">
        <f t="shared" si="0"/>
        <v>0.39583333333333326</v>
      </c>
      <c r="G6" s="52">
        <f t="shared" si="0"/>
        <v>0.41666666666666657</v>
      </c>
      <c r="H6" s="52">
        <f t="shared" si="0"/>
        <v>0.43749999999999989</v>
      </c>
      <c r="I6" s="52">
        <f t="shared" si="0"/>
        <v>0.4583333333333332</v>
      </c>
      <c r="J6" s="52">
        <f t="shared" si="0"/>
        <v>0.47916666666666652</v>
      </c>
      <c r="K6" s="53">
        <f t="shared" si="0"/>
        <v>0.49999999999999983</v>
      </c>
      <c r="L6" s="53">
        <f t="shared" si="0"/>
        <v>0.52083333333333315</v>
      </c>
      <c r="M6" s="53">
        <f t="shared" si="0"/>
        <v>0.54166666666666652</v>
      </c>
      <c r="N6" s="52">
        <f t="shared" si="0"/>
        <v>0.56249999999999989</v>
      </c>
      <c r="O6" s="52">
        <f t="shared" si="0"/>
        <v>0.58333333333333326</v>
      </c>
      <c r="P6" s="52">
        <f t="shared" si="0"/>
        <v>0.60416666666666663</v>
      </c>
      <c r="Q6" s="52">
        <f t="shared" si="0"/>
        <v>0.625</v>
      </c>
      <c r="R6" s="52">
        <f t="shared" si="0"/>
        <v>0.64583333333333337</v>
      </c>
      <c r="S6" s="53">
        <f t="shared" si="0"/>
        <v>0.66666666666666674</v>
      </c>
      <c r="T6" s="53">
        <f t="shared" si="0"/>
        <v>0.68750000000000011</v>
      </c>
      <c r="U6" s="53">
        <f t="shared" si="0"/>
        <v>0.70833333333333348</v>
      </c>
      <c r="V6" s="54">
        <f t="shared" si="0"/>
        <v>0.72916666666666685</v>
      </c>
      <c r="W6" s="54">
        <f t="shared" si="0"/>
        <v>0.75000000000000022</v>
      </c>
      <c r="X6" s="52">
        <f t="shared" si="0"/>
        <v>0.77083333333333359</v>
      </c>
      <c r="Y6" s="52">
        <f t="shared" si="0"/>
        <v>0.79166666666666696</v>
      </c>
      <c r="Z6" s="52">
        <f t="shared" si="0"/>
        <v>0.81250000000000033</v>
      </c>
      <c r="AA6" s="52">
        <f t="shared" si="0"/>
        <v>0.8333333333333337</v>
      </c>
      <c r="AB6" s="52">
        <f t="shared" si="0"/>
        <v>0.85416666666666707</v>
      </c>
      <c r="AC6" s="52">
        <f t="shared" si="0"/>
        <v>0.87500000000000044</v>
      </c>
      <c r="AD6" s="55"/>
      <c r="AE6" s="56"/>
      <c r="AF6" s="52"/>
      <c r="AG6" s="52"/>
      <c r="AH6" s="57">
        <v>11</v>
      </c>
      <c r="AI6" s="58">
        <f>(K6-C6)+(S6-M6)+(AC6-U6)</f>
        <v>0.4583333333333337</v>
      </c>
      <c r="AJ6" s="27">
        <f>HOUR(AI6)+MINUTE(AI6)/60</f>
        <v>11</v>
      </c>
      <c r="AK6" s="28">
        <f>AJ6+0.38</f>
        <v>11.38</v>
      </c>
    </row>
    <row r="7" spans="1:37" s="5" customFormat="1" ht="15.75">
      <c r="B7" s="29">
        <f>SUM(B6:B6)</f>
        <v>30</v>
      </c>
      <c r="AG7" s="5" t="s">
        <v>16</v>
      </c>
      <c r="AH7" s="30">
        <f>SUM(AH5:AH6)</f>
        <v>23</v>
      </c>
      <c r="AI7" s="30"/>
      <c r="AJ7" s="31">
        <f>SUM(AJ5:AJ6)</f>
        <v>23</v>
      </c>
      <c r="AK7" s="31">
        <f>SUM(AK5:AK6)</f>
        <v>23.76</v>
      </c>
    </row>
    <row r="8" spans="1:37" s="5" customFormat="1" ht="15.75">
      <c r="B8" s="29"/>
      <c r="AH8" s="39"/>
      <c r="AI8" s="39"/>
      <c r="AJ8" s="59"/>
      <c r="AK8" s="59"/>
    </row>
    <row r="9" spans="1:37" s="1" customFormat="1" ht="15.75">
      <c r="G9" s="2" t="s">
        <v>20</v>
      </c>
      <c r="K9" s="2"/>
      <c r="L9" s="2"/>
      <c r="M9" s="2"/>
      <c r="N9" s="2"/>
      <c r="O9" s="3" t="s">
        <v>21</v>
      </c>
      <c r="S9" s="2" t="s">
        <v>25</v>
      </c>
      <c r="V9" s="2" t="s">
        <v>3</v>
      </c>
      <c r="X9" s="4" t="s">
        <v>4</v>
      </c>
      <c r="Z9" s="2"/>
      <c r="AA9" s="2"/>
      <c r="AB9" s="2"/>
      <c r="AC9" s="2"/>
      <c r="AD9" s="2"/>
      <c r="AE9" s="2"/>
      <c r="AF9" s="2"/>
    </row>
    <row r="10" spans="1:37" s="1" customFormat="1" ht="15.75" thickBot="1">
      <c r="J10" s="1" t="s">
        <v>5</v>
      </c>
      <c r="O10" s="1" t="s">
        <v>23</v>
      </c>
    </row>
    <row r="11" spans="1:37" s="5" customFormat="1" ht="15" customHeight="1">
      <c r="A11" s="145" t="s">
        <v>7</v>
      </c>
      <c r="B11" s="147" t="s">
        <v>8</v>
      </c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50" t="s">
        <v>9</v>
      </c>
      <c r="AI11" s="152" t="s">
        <v>10</v>
      </c>
      <c r="AJ11" s="153"/>
      <c r="AK11" s="143" t="s">
        <v>11</v>
      </c>
    </row>
    <row r="12" spans="1:37" s="5" customFormat="1" ht="15.75">
      <c r="A12" s="146"/>
      <c r="B12" s="148"/>
      <c r="C12" s="6" t="s">
        <v>12</v>
      </c>
      <c r="D12" s="7" t="s">
        <v>24</v>
      </c>
      <c r="E12" s="6" t="s">
        <v>12</v>
      </c>
      <c r="F12" s="7" t="s">
        <v>24</v>
      </c>
      <c r="G12" s="6" t="s">
        <v>12</v>
      </c>
      <c r="H12" s="7" t="s">
        <v>24</v>
      </c>
      <c r="I12" s="6" t="s">
        <v>12</v>
      </c>
      <c r="J12" s="7" t="s">
        <v>24</v>
      </c>
      <c r="K12" s="6" t="s">
        <v>12</v>
      </c>
      <c r="L12" s="7" t="s">
        <v>24</v>
      </c>
      <c r="M12" s="6" t="s">
        <v>12</v>
      </c>
      <c r="N12" s="7" t="s">
        <v>24</v>
      </c>
      <c r="O12" s="6" t="s">
        <v>12</v>
      </c>
      <c r="P12" s="7" t="s">
        <v>24</v>
      </c>
      <c r="Q12" s="6" t="s">
        <v>12</v>
      </c>
      <c r="R12" s="7" t="s">
        <v>24</v>
      </c>
      <c r="S12" s="6" t="s">
        <v>12</v>
      </c>
      <c r="T12" s="7" t="s">
        <v>24</v>
      </c>
      <c r="U12" s="6" t="s">
        <v>12</v>
      </c>
      <c r="V12" s="7" t="s">
        <v>24</v>
      </c>
      <c r="W12" s="6" t="s">
        <v>12</v>
      </c>
      <c r="X12" s="7" t="s">
        <v>24</v>
      </c>
      <c r="Y12" s="6" t="s">
        <v>12</v>
      </c>
      <c r="Z12" s="7" t="s">
        <v>24</v>
      </c>
      <c r="AA12" s="6" t="s">
        <v>12</v>
      </c>
      <c r="AB12" s="7" t="s">
        <v>24</v>
      </c>
      <c r="AC12" s="6" t="s">
        <v>12</v>
      </c>
      <c r="AD12" s="7" t="s">
        <v>24</v>
      </c>
      <c r="AE12" s="6" t="s">
        <v>12</v>
      </c>
      <c r="AF12" s="7" t="s">
        <v>24</v>
      </c>
      <c r="AG12" s="6" t="s">
        <v>12</v>
      </c>
      <c r="AH12" s="151"/>
      <c r="AI12" s="8"/>
      <c r="AJ12" s="9"/>
      <c r="AK12" s="144"/>
    </row>
    <row r="13" spans="1:37" s="49" customFormat="1" ht="15.75">
      <c r="A13" s="40" t="s">
        <v>14</v>
      </c>
      <c r="B13" s="41">
        <v>30</v>
      </c>
      <c r="C13" s="42">
        <v>0.29166666666666669</v>
      </c>
      <c r="D13" s="43">
        <f t="shared" ref="D13:AG14" si="1">C13+30/1440</f>
        <v>0.3125</v>
      </c>
      <c r="E13" s="43">
        <f t="shared" si="1"/>
        <v>0.33333333333333331</v>
      </c>
      <c r="F13" s="43">
        <f t="shared" si="1"/>
        <v>0.35416666666666663</v>
      </c>
      <c r="G13" s="43">
        <f t="shared" si="1"/>
        <v>0.37499999999999994</v>
      </c>
      <c r="H13" s="43">
        <f t="shared" si="1"/>
        <v>0.39583333333333326</v>
      </c>
      <c r="I13" s="44">
        <f t="shared" si="1"/>
        <v>0.41666666666666657</v>
      </c>
      <c r="J13" s="44">
        <f t="shared" si="1"/>
        <v>0.43749999999999989</v>
      </c>
      <c r="K13" s="44">
        <f t="shared" si="1"/>
        <v>0.4583333333333332</v>
      </c>
      <c r="L13" s="45">
        <f t="shared" si="1"/>
        <v>0.47916666666666652</v>
      </c>
      <c r="M13" s="45">
        <f t="shared" si="1"/>
        <v>0.49999999999999983</v>
      </c>
      <c r="N13" s="43">
        <f t="shared" si="1"/>
        <v>0.52083333333333315</v>
      </c>
      <c r="O13" s="43">
        <f t="shared" si="1"/>
        <v>0.54166666666666652</v>
      </c>
      <c r="P13" s="43">
        <f t="shared" si="1"/>
        <v>0.56249999999999989</v>
      </c>
      <c r="Q13" s="43">
        <f t="shared" si="1"/>
        <v>0.58333333333333326</v>
      </c>
      <c r="R13" s="43">
        <f t="shared" si="1"/>
        <v>0.60416666666666663</v>
      </c>
      <c r="S13" s="44">
        <f t="shared" si="1"/>
        <v>0.625</v>
      </c>
      <c r="T13" s="44">
        <f t="shared" si="1"/>
        <v>0.64583333333333337</v>
      </c>
      <c r="U13" s="44">
        <f t="shared" si="1"/>
        <v>0.66666666666666674</v>
      </c>
      <c r="V13" s="44">
        <f t="shared" si="1"/>
        <v>0.68750000000000011</v>
      </c>
      <c r="W13" s="44">
        <f t="shared" si="1"/>
        <v>0.70833333333333348</v>
      </c>
      <c r="X13" s="45">
        <f t="shared" si="1"/>
        <v>0.72916666666666685</v>
      </c>
      <c r="Y13" s="45">
        <f t="shared" si="1"/>
        <v>0.75000000000000022</v>
      </c>
      <c r="Z13" s="43">
        <f t="shared" si="1"/>
        <v>0.77083333333333359</v>
      </c>
      <c r="AA13" s="43">
        <f t="shared" si="1"/>
        <v>0.79166666666666696</v>
      </c>
      <c r="AB13" s="43">
        <f t="shared" si="1"/>
        <v>0.81250000000000033</v>
      </c>
      <c r="AC13" s="43">
        <f t="shared" si="1"/>
        <v>0.8333333333333337</v>
      </c>
      <c r="AD13" s="43">
        <f t="shared" si="1"/>
        <v>0.85416666666666707</v>
      </c>
      <c r="AE13" s="43">
        <f t="shared" si="1"/>
        <v>0.87500000000000044</v>
      </c>
      <c r="AF13" s="43">
        <f t="shared" si="1"/>
        <v>0.89583333333333381</v>
      </c>
      <c r="AG13" s="43">
        <f t="shared" si="1"/>
        <v>0.91666666666666718</v>
      </c>
      <c r="AH13" s="47">
        <v>12</v>
      </c>
      <c r="AI13" s="48">
        <f>(I13-C13)+(S13-K13)+(AG13-W13)</f>
        <v>0.50000000000000044</v>
      </c>
      <c r="AJ13" s="60">
        <f>HOUR(AI13)+MINUTE(AI13)/60</f>
        <v>12</v>
      </c>
      <c r="AK13" s="19">
        <f>AJ13+0.38</f>
        <v>12.38</v>
      </c>
    </row>
    <row r="14" spans="1:37" s="49" customFormat="1" ht="16.5" thickBot="1">
      <c r="A14" s="50" t="s">
        <v>15</v>
      </c>
      <c r="B14" s="51">
        <v>30</v>
      </c>
      <c r="C14" s="52">
        <f>C13+30/1440</f>
        <v>0.3125</v>
      </c>
      <c r="D14" s="52">
        <f t="shared" si="1"/>
        <v>0.33333333333333331</v>
      </c>
      <c r="E14" s="52">
        <f t="shared" si="1"/>
        <v>0.35416666666666663</v>
      </c>
      <c r="F14" s="52">
        <f t="shared" si="1"/>
        <v>0.37499999999999994</v>
      </c>
      <c r="G14" s="52">
        <f t="shared" si="1"/>
        <v>0.39583333333333326</v>
      </c>
      <c r="H14" s="52">
        <f t="shared" si="1"/>
        <v>0.41666666666666657</v>
      </c>
      <c r="I14" s="52">
        <f t="shared" si="1"/>
        <v>0.43749999999999989</v>
      </c>
      <c r="J14" s="52">
        <f t="shared" si="1"/>
        <v>0.4583333333333332</v>
      </c>
      <c r="K14" s="53">
        <f t="shared" si="1"/>
        <v>0.47916666666666652</v>
      </c>
      <c r="L14" s="53">
        <f t="shared" si="1"/>
        <v>0.49999999999999983</v>
      </c>
      <c r="M14" s="53">
        <f t="shared" si="1"/>
        <v>0.52083333333333315</v>
      </c>
      <c r="N14" s="52">
        <f t="shared" si="1"/>
        <v>0.54166666666666652</v>
      </c>
      <c r="O14" s="52">
        <f t="shared" si="1"/>
        <v>0.56249999999999989</v>
      </c>
      <c r="P14" s="52">
        <f t="shared" si="1"/>
        <v>0.58333333333333326</v>
      </c>
      <c r="Q14" s="52">
        <f t="shared" si="1"/>
        <v>0.60416666666666663</v>
      </c>
      <c r="R14" s="52">
        <f t="shared" si="1"/>
        <v>0.625</v>
      </c>
      <c r="S14" s="52">
        <f t="shared" si="1"/>
        <v>0.64583333333333337</v>
      </c>
      <c r="T14" s="52">
        <f t="shared" si="1"/>
        <v>0.66666666666666674</v>
      </c>
      <c r="U14" s="52">
        <f t="shared" si="1"/>
        <v>0.68750000000000011</v>
      </c>
      <c r="V14" s="52">
        <f t="shared" si="1"/>
        <v>0.70833333333333348</v>
      </c>
      <c r="W14" s="53">
        <f t="shared" si="1"/>
        <v>0.72916666666666685</v>
      </c>
      <c r="X14" s="53">
        <f t="shared" si="1"/>
        <v>0.75000000000000022</v>
      </c>
      <c r="Y14" s="53">
        <f t="shared" si="1"/>
        <v>0.77083333333333359</v>
      </c>
      <c r="Z14" s="52">
        <f t="shared" si="1"/>
        <v>0.79166666666666696</v>
      </c>
      <c r="AA14" s="52">
        <f t="shared" si="1"/>
        <v>0.81250000000000033</v>
      </c>
      <c r="AB14" s="52">
        <f t="shared" si="1"/>
        <v>0.8333333333333337</v>
      </c>
      <c r="AC14" s="52">
        <f t="shared" si="1"/>
        <v>0.85416666666666707</v>
      </c>
      <c r="AD14" s="52">
        <f t="shared" si="1"/>
        <v>0.87500000000000044</v>
      </c>
      <c r="AE14" s="52">
        <f t="shared" si="1"/>
        <v>0.89583333333333381</v>
      </c>
      <c r="AF14" s="55"/>
      <c r="AG14" s="55"/>
      <c r="AH14" s="57">
        <v>12</v>
      </c>
      <c r="AI14" s="58">
        <f>(K14-C14)+(W14-M14)+(AE14-Y14)</f>
        <v>0.50000000000000044</v>
      </c>
      <c r="AJ14" s="61">
        <f>HOUR(AI14)+MINUTE(AI14)/60</f>
        <v>12</v>
      </c>
      <c r="AK14" s="28">
        <f>AJ14+0.38</f>
        <v>12.38</v>
      </c>
    </row>
    <row r="15" spans="1:37" s="5" customFormat="1" ht="15.75">
      <c r="B15" s="29">
        <f>SUM(B14:B14)</f>
        <v>30</v>
      </c>
      <c r="AG15" s="5" t="s">
        <v>16</v>
      </c>
      <c r="AH15" s="30">
        <f>SUM(AH13:AH14)</f>
        <v>24</v>
      </c>
      <c r="AI15" s="30"/>
      <c r="AJ15" s="31">
        <f>SUM(AJ13:AJ14)</f>
        <v>24</v>
      </c>
      <c r="AK15" s="31">
        <f>SUM(AK13:AK14)</f>
        <v>24.76</v>
      </c>
    </row>
    <row r="18" spans="1:37" s="1" customFormat="1" ht="16.5" thickBot="1">
      <c r="G18" s="2" t="s">
        <v>20</v>
      </c>
      <c r="K18" s="2"/>
      <c r="L18" s="2"/>
      <c r="M18" s="2"/>
      <c r="N18" s="2"/>
      <c r="O18" s="3" t="s">
        <v>21</v>
      </c>
      <c r="S18" s="2" t="s">
        <v>2</v>
      </c>
      <c r="W18" s="2" t="s">
        <v>3</v>
      </c>
      <c r="Y18" s="4" t="s">
        <v>17</v>
      </c>
      <c r="AA18" s="2"/>
      <c r="AB18" s="2"/>
      <c r="AC18" s="2"/>
      <c r="AD18" s="2"/>
      <c r="AE18" s="2"/>
      <c r="AF18" s="2"/>
    </row>
    <row r="19" spans="1:37" s="5" customFormat="1" ht="15" customHeight="1">
      <c r="A19" s="145" t="s">
        <v>7</v>
      </c>
      <c r="B19" s="147" t="s">
        <v>8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50" t="s">
        <v>9</v>
      </c>
      <c r="AI19" s="152" t="s">
        <v>10</v>
      </c>
      <c r="AJ19" s="153"/>
      <c r="AK19" s="143" t="s">
        <v>11</v>
      </c>
    </row>
    <row r="20" spans="1:37" s="5" customFormat="1" ht="15.75">
      <c r="A20" s="146"/>
      <c r="B20" s="148"/>
      <c r="C20" s="6" t="s">
        <v>12</v>
      </c>
      <c r="D20" s="7" t="s">
        <v>24</v>
      </c>
      <c r="E20" s="6" t="s">
        <v>12</v>
      </c>
      <c r="F20" s="7" t="s">
        <v>24</v>
      </c>
      <c r="G20" s="6" t="s">
        <v>12</v>
      </c>
      <c r="H20" s="7" t="s">
        <v>24</v>
      </c>
      <c r="I20" s="6" t="s">
        <v>12</v>
      </c>
      <c r="J20" s="7" t="s">
        <v>24</v>
      </c>
      <c r="K20" s="6" t="s">
        <v>12</v>
      </c>
      <c r="L20" s="7" t="s">
        <v>24</v>
      </c>
      <c r="M20" s="6" t="s">
        <v>12</v>
      </c>
      <c r="N20" s="7" t="s">
        <v>24</v>
      </c>
      <c r="O20" s="6" t="s">
        <v>12</v>
      </c>
      <c r="P20" s="7" t="s">
        <v>24</v>
      </c>
      <c r="Q20" s="6" t="s">
        <v>12</v>
      </c>
      <c r="R20" s="7" t="s">
        <v>24</v>
      </c>
      <c r="S20" s="6" t="s">
        <v>12</v>
      </c>
      <c r="T20" s="7" t="s">
        <v>24</v>
      </c>
      <c r="U20" s="6" t="s">
        <v>12</v>
      </c>
      <c r="V20" s="7" t="s">
        <v>24</v>
      </c>
      <c r="W20" s="6" t="s">
        <v>12</v>
      </c>
      <c r="X20" s="7" t="s">
        <v>24</v>
      </c>
      <c r="Y20" s="6" t="s">
        <v>12</v>
      </c>
      <c r="Z20" s="7" t="s">
        <v>24</v>
      </c>
      <c r="AA20" s="6" t="s">
        <v>12</v>
      </c>
      <c r="AB20" s="7" t="s">
        <v>24</v>
      </c>
      <c r="AC20" s="6" t="s">
        <v>12</v>
      </c>
      <c r="AD20" s="7" t="s">
        <v>24</v>
      </c>
      <c r="AE20" s="6" t="s">
        <v>12</v>
      </c>
      <c r="AF20" s="7" t="s">
        <v>24</v>
      </c>
      <c r="AG20" s="6" t="s">
        <v>12</v>
      </c>
      <c r="AH20" s="151"/>
      <c r="AI20" s="8"/>
      <c r="AJ20" s="9"/>
      <c r="AK20" s="144"/>
    </row>
    <row r="21" spans="1:37" s="49" customFormat="1" ht="15.75">
      <c r="A21" s="40" t="s">
        <v>14</v>
      </c>
      <c r="B21" s="62">
        <v>30</v>
      </c>
      <c r="C21" s="63"/>
      <c r="D21" s="15"/>
      <c r="E21" s="63">
        <v>0.33333333333333331</v>
      </c>
      <c r="F21" s="15">
        <f t="shared" ref="F21:AC22" si="2">E21+30/1440</f>
        <v>0.35416666666666663</v>
      </c>
      <c r="G21" s="15">
        <f t="shared" si="2"/>
        <v>0.37499999999999994</v>
      </c>
      <c r="H21" s="15">
        <f t="shared" si="2"/>
        <v>0.39583333333333326</v>
      </c>
      <c r="I21" s="15">
        <f t="shared" si="2"/>
        <v>0.41666666666666657</v>
      </c>
      <c r="J21" s="15">
        <f t="shared" si="2"/>
        <v>0.43749999999999989</v>
      </c>
      <c r="K21" s="44">
        <f t="shared" si="2"/>
        <v>0.4583333333333332</v>
      </c>
      <c r="L21" s="44">
        <f t="shared" si="2"/>
        <v>0.47916666666666652</v>
      </c>
      <c r="M21" s="44">
        <f t="shared" si="2"/>
        <v>0.49999999999999983</v>
      </c>
      <c r="N21" s="45">
        <f t="shared" si="2"/>
        <v>0.52083333333333315</v>
      </c>
      <c r="O21" s="45">
        <f t="shared" si="2"/>
        <v>0.54166666666666652</v>
      </c>
      <c r="P21" s="43">
        <f t="shared" si="2"/>
        <v>0.56249999999999989</v>
      </c>
      <c r="Q21" s="43">
        <f t="shared" si="2"/>
        <v>0.58333333333333326</v>
      </c>
      <c r="R21" s="43">
        <f t="shared" si="2"/>
        <v>0.60416666666666663</v>
      </c>
      <c r="S21" s="44">
        <f t="shared" si="2"/>
        <v>0.625</v>
      </c>
      <c r="T21" s="44">
        <f t="shared" si="2"/>
        <v>0.64583333333333337</v>
      </c>
      <c r="U21" s="44">
        <f t="shared" si="2"/>
        <v>0.66666666666666674</v>
      </c>
      <c r="V21" s="45">
        <f t="shared" si="2"/>
        <v>0.68750000000000011</v>
      </c>
      <c r="W21" s="45">
        <f t="shared" si="2"/>
        <v>0.70833333333333348</v>
      </c>
      <c r="X21" s="43">
        <f t="shared" si="2"/>
        <v>0.72916666666666685</v>
      </c>
      <c r="Y21" s="43">
        <f t="shared" si="2"/>
        <v>0.75000000000000022</v>
      </c>
      <c r="Z21" s="43">
        <f t="shared" si="2"/>
        <v>0.77083333333333359</v>
      </c>
      <c r="AA21" s="43">
        <f t="shared" si="2"/>
        <v>0.79166666666666696</v>
      </c>
      <c r="AB21" s="43">
        <f t="shared" si="2"/>
        <v>0.81250000000000033</v>
      </c>
      <c r="AC21" s="43">
        <f t="shared" si="2"/>
        <v>0.8333333333333337</v>
      </c>
      <c r="AD21" s="43"/>
      <c r="AE21" s="43"/>
      <c r="AF21" s="15"/>
      <c r="AG21" s="15"/>
      <c r="AH21" s="16">
        <v>10</v>
      </c>
      <c r="AI21" s="17">
        <f>(K21-E21)+(S21-M21)+(AC21-U21)</f>
        <v>0.41666666666666702</v>
      </c>
      <c r="AJ21" s="18">
        <f>HOUR(AI21)+MINUTE(AI21)/60</f>
        <v>10</v>
      </c>
      <c r="AK21" s="19">
        <f>AJ21+0.38</f>
        <v>10.38</v>
      </c>
    </row>
    <row r="22" spans="1:37" s="49" customFormat="1" ht="16.5" thickBot="1">
      <c r="A22" s="50" t="s">
        <v>15</v>
      </c>
      <c r="B22" s="64">
        <v>30</v>
      </c>
      <c r="C22" s="65"/>
      <c r="D22" s="66"/>
      <c r="E22" s="66">
        <f>E21+30/1440</f>
        <v>0.35416666666666663</v>
      </c>
      <c r="F22" s="66">
        <f t="shared" si="2"/>
        <v>0.37499999999999994</v>
      </c>
      <c r="G22" s="66">
        <f t="shared" si="2"/>
        <v>0.39583333333333326</v>
      </c>
      <c r="H22" s="66">
        <f t="shared" si="2"/>
        <v>0.41666666666666657</v>
      </c>
      <c r="I22" s="67">
        <f t="shared" si="2"/>
        <v>0.43749999999999989</v>
      </c>
      <c r="J22" s="67">
        <f t="shared" si="2"/>
        <v>0.4583333333333332</v>
      </c>
      <c r="K22" s="52">
        <f t="shared" si="2"/>
        <v>0.47916666666666652</v>
      </c>
      <c r="L22" s="52">
        <f t="shared" si="2"/>
        <v>0.49999999999999983</v>
      </c>
      <c r="M22" s="53">
        <f t="shared" si="2"/>
        <v>0.52083333333333315</v>
      </c>
      <c r="N22" s="53">
        <f t="shared" si="2"/>
        <v>0.54166666666666652</v>
      </c>
      <c r="O22" s="53">
        <f t="shared" si="2"/>
        <v>0.56249999999999989</v>
      </c>
      <c r="P22" s="52">
        <f t="shared" si="2"/>
        <v>0.58333333333333326</v>
      </c>
      <c r="Q22" s="52">
        <f t="shared" si="2"/>
        <v>0.60416666666666663</v>
      </c>
      <c r="R22" s="52">
        <f t="shared" si="2"/>
        <v>0.625</v>
      </c>
      <c r="S22" s="52">
        <f t="shared" si="2"/>
        <v>0.64583333333333337</v>
      </c>
      <c r="T22" s="52">
        <f t="shared" si="2"/>
        <v>0.66666666666666674</v>
      </c>
      <c r="U22" s="53">
        <f t="shared" si="2"/>
        <v>0.68750000000000011</v>
      </c>
      <c r="V22" s="53">
        <f t="shared" si="2"/>
        <v>0.70833333333333348</v>
      </c>
      <c r="W22" s="53">
        <f t="shared" si="2"/>
        <v>0.72916666666666685</v>
      </c>
      <c r="X22" s="68">
        <f t="shared" si="2"/>
        <v>0.75000000000000022</v>
      </c>
      <c r="Y22" s="68">
        <f t="shared" si="2"/>
        <v>0.77083333333333359</v>
      </c>
      <c r="Z22" s="52">
        <f t="shared" si="2"/>
        <v>0.79166666666666696</v>
      </c>
      <c r="AA22" s="52">
        <f t="shared" si="2"/>
        <v>0.81250000000000033</v>
      </c>
      <c r="AB22" s="52">
        <f t="shared" si="2"/>
        <v>0.8333333333333337</v>
      </c>
      <c r="AC22" s="52">
        <f t="shared" si="2"/>
        <v>0.85416666666666707</v>
      </c>
      <c r="AD22" s="52"/>
      <c r="AE22" s="52"/>
      <c r="AF22" s="66"/>
      <c r="AG22" s="66"/>
      <c r="AH22" s="25">
        <v>10</v>
      </c>
      <c r="AI22" s="26">
        <f>(M22-E22)+(U22-O22)+(AC22-W22)</f>
        <v>0.41666666666666696</v>
      </c>
      <c r="AJ22" s="27">
        <f>HOUR(AI22)+MINUTE(AI22)/60</f>
        <v>10</v>
      </c>
      <c r="AK22" s="28">
        <f>AJ22+0.38</f>
        <v>10.38</v>
      </c>
    </row>
    <row r="23" spans="1:37" s="5" customFormat="1" ht="15.75">
      <c r="B23" s="29">
        <f>SUM(B21:B22)</f>
        <v>60</v>
      </c>
      <c r="AG23" s="5" t="s">
        <v>16</v>
      </c>
      <c r="AH23" s="30">
        <f>SUM(AH21:AH22)</f>
        <v>20</v>
      </c>
      <c r="AI23" s="30"/>
      <c r="AJ23" s="31">
        <f>SUM(AJ21:AJ22)</f>
        <v>20</v>
      </c>
      <c r="AK23" s="31">
        <f>SUM(AK21:AK22)</f>
        <v>20.76</v>
      </c>
    </row>
    <row r="24" spans="1:37" s="1" customFormat="1"/>
    <row r="25" spans="1:37" s="1" customFormat="1" ht="16.5" thickBot="1">
      <c r="G25" s="2" t="s">
        <v>20</v>
      </c>
      <c r="K25" s="2"/>
      <c r="L25" s="2"/>
      <c r="M25" s="2"/>
      <c r="N25" s="2"/>
      <c r="O25" s="3" t="s">
        <v>21</v>
      </c>
      <c r="S25" s="2" t="s">
        <v>2</v>
      </c>
      <c r="W25" s="2" t="s">
        <v>3</v>
      </c>
      <c r="Y25" s="4" t="s">
        <v>18</v>
      </c>
      <c r="AA25" s="2"/>
      <c r="AB25" s="2"/>
      <c r="AC25" s="2"/>
      <c r="AD25" s="2"/>
      <c r="AE25" s="2"/>
      <c r="AF25" s="2"/>
    </row>
    <row r="26" spans="1:37" s="5" customFormat="1" ht="15" customHeight="1">
      <c r="A26" s="145" t="s">
        <v>7</v>
      </c>
      <c r="B26" s="147" t="s">
        <v>8</v>
      </c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50" t="s">
        <v>9</v>
      </c>
      <c r="AI26" s="152" t="s">
        <v>10</v>
      </c>
      <c r="AJ26" s="153"/>
      <c r="AK26" s="143" t="s">
        <v>11</v>
      </c>
    </row>
    <row r="27" spans="1:37" s="5" customFormat="1" ht="15.75">
      <c r="A27" s="146"/>
      <c r="B27" s="148"/>
      <c r="C27" s="6" t="s">
        <v>12</v>
      </c>
      <c r="D27" s="7" t="s">
        <v>24</v>
      </c>
      <c r="E27" s="6" t="s">
        <v>12</v>
      </c>
      <c r="F27" s="7" t="s">
        <v>24</v>
      </c>
      <c r="G27" s="6" t="s">
        <v>12</v>
      </c>
      <c r="H27" s="7" t="s">
        <v>24</v>
      </c>
      <c r="I27" s="6" t="s">
        <v>12</v>
      </c>
      <c r="J27" s="7" t="s">
        <v>24</v>
      </c>
      <c r="K27" s="6" t="s">
        <v>12</v>
      </c>
      <c r="L27" s="7" t="s">
        <v>24</v>
      </c>
      <c r="M27" s="6" t="s">
        <v>12</v>
      </c>
      <c r="N27" s="7" t="s">
        <v>24</v>
      </c>
      <c r="O27" s="6" t="s">
        <v>12</v>
      </c>
      <c r="P27" s="7" t="s">
        <v>24</v>
      </c>
      <c r="Q27" s="6" t="s">
        <v>12</v>
      </c>
      <c r="R27" s="7" t="s">
        <v>24</v>
      </c>
      <c r="S27" s="6" t="s">
        <v>12</v>
      </c>
      <c r="T27" s="7" t="s">
        <v>24</v>
      </c>
      <c r="U27" s="6" t="s">
        <v>12</v>
      </c>
      <c r="V27" s="7" t="s">
        <v>24</v>
      </c>
      <c r="W27" s="6" t="s">
        <v>12</v>
      </c>
      <c r="X27" s="7" t="s">
        <v>24</v>
      </c>
      <c r="Y27" s="6" t="s">
        <v>12</v>
      </c>
      <c r="Z27" s="7" t="s">
        <v>24</v>
      </c>
      <c r="AA27" s="6" t="s">
        <v>12</v>
      </c>
      <c r="AB27" s="7" t="s">
        <v>24</v>
      </c>
      <c r="AC27" s="6" t="s">
        <v>12</v>
      </c>
      <c r="AD27" s="7" t="s">
        <v>24</v>
      </c>
      <c r="AE27" s="6" t="s">
        <v>12</v>
      </c>
      <c r="AF27" s="7" t="s">
        <v>24</v>
      </c>
      <c r="AG27" s="6" t="s">
        <v>12</v>
      </c>
      <c r="AH27" s="151"/>
      <c r="AI27" s="8"/>
      <c r="AJ27" s="9"/>
      <c r="AK27" s="144"/>
    </row>
    <row r="28" spans="1:37" s="49" customFormat="1" ht="16.5" thickBot="1">
      <c r="A28" s="50" t="s">
        <v>15</v>
      </c>
      <c r="B28" s="64">
        <v>60</v>
      </c>
      <c r="C28" s="55"/>
      <c r="D28" s="55"/>
      <c r="E28" s="55"/>
      <c r="F28" s="55"/>
      <c r="G28" s="65">
        <v>0.375</v>
      </c>
      <c r="H28" s="66">
        <f t="shared" ref="H28:W28" si="3">G28+30/1440</f>
        <v>0.39583333333333331</v>
      </c>
      <c r="I28" s="66">
        <f t="shared" si="3"/>
        <v>0.41666666666666663</v>
      </c>
      <c r="J28" s="66">
        <f t="shared" si="3"/>
        <v>0.43749999999999994</v>
      </c>
      <c r="K28" s="66">
        <f t="shared" si="3"/>
        <v>0.45833333333333326</v>
      </c>
      <c r="L28" s="66">
        <f t="shared" si="3"/>
        <v>0.47916666666666657</v>
      </c>
      <c r="M28" s="23">
        <f t="shared" si="3"/>
        <v>0.49999999999999989</v>
      </c>
      <c r="N28" s="23">
        <f t="shared" si="3"/>
        <v>0.52083333333333326</v>
      </c>
      <c r="O28" s="23">
        <f t="shared" si="3"/>
        <v>0.54166666666666663</v>
      </c>
      <c r="P28" s="66">
        <f t="shared" si="3"/>
        <v>0.5625</v>
      </c>
      <c r="Q28" s="66">
        <f t="shared" si="3"/>
        <v>0.58333333333333337</v>
      </c>
      <c r="R28" s="66">
        <f t="shared" si="3"/>
        <v>0.60416666666666674</v>
      </c>
      <c r="S28" s="66">
        <f t="shared" si="3"/>
        <v>0.62500000000000011</v>
      </c>
      <c r="T28" s="66">
        <f t="shared" si="3"/>
        <v>0.64583333333333348</v>
      </c>
      <c r="U28" s="66">
        <f t="shared" si="3"/>
        <v>0.66666666666666685</v>
      </c>
      <c r="V28" s="66">
        <f t="shared" si="3"/>
        <v>0.68750000000000022</v>
      </c>
      <c r="W28" s="66">
        <f t="shared" si="3"/>
        <v>0.70833333333333359</v>
      </c>
      <c r="X28" s="66"/>
      <c r="Y28" s="66"/>
      <c r="Z28" s="52"/>
      <c r="AA28" s="52"/>
      <c r="AB28" s="52"/>
      <c r="AC28" s="52"/>
      <c r="AD28" s="52"/>
      <c r="AE28" s="52"/>
      <c r="AF28" s="52"/>
      <c r="AG28" s="52"/>
      <c r="AH28" s="25">
        <v>7</v>
      </c>
      <c r="AI28" s="26">
        <f>(M28-G28)+(W28-O28)</f>
        <v>0.29166666666666685</v>
      </c>
      <c r="AJ28" s="27">
        <f>HOUR(AI28)+MINUTE(AI28)/60</f>
        <v>7</v>
      </c>
      <c r="AK28" s="28">
        <f>AJ28+0.38</f>
        <v>7.38</v>
      </c>
    </row>
    <row r="29" spans="1:37" s="5" customFormat="1" ht="15.75">
      <c r="B29" s="29">
        <f>SUM(B28:B28)</f>
        <v>60</v>
      </c>
      <c r="AG29" s="5" t="s">
        <v>16</v>
      </c>
      <c r="AH29" s="30">
        <f>SUM(AH28:AH28)</f>
        <v>7</v>
      </c>
      <c r="AI29" s="30"/>
      <c r="AJ29" s="31">
        <f>SUM(AJ28:AJ28)</f>
        <v>7</v>
      </c>
      <c r="AK29" s="31">
        <f>SUM(AK28:AK28)</f>
        <v>7.38</v>
      </c>
    </row>
    <row r="35" spans="1:2" s="1" customFormat="1" ht="15.75">
      <c r="A35" s="5" t="s">
        <v>26</v>
      </c>
      <c r="B35" s="5"/>
    </row>
    <row r="36" spans="1:2" s="1" customFormat="1" ht="15.75">
      <c r="A36" s="7" t="s">
        <v>12</v>
      </c>
      <c r="B36" s="36"/>
    </row>
    <row r="37" spans="1:2" s="1" customFormat="1" ht="15.75">
      <c r="A37" s="7" t="s">
        <v>24</v>
      </c>
      <c r="B37" s="37">
        <v>30</v>
      </c>
    </row>
    <row r="38" spans="1:2" s="1" customFormat="1" ht="15.75">
      <c r="A38" s="7" t="s">
        <v>12</v>
      </c>
      <c r="B38" s="37">
        <v>30</v>
      </c>
    </row>
    <row r="39" spans="1:2" s="1" customFormat="1" ht="15.75">
      <c r="A39" s="38"/>
      <c r="B39" s="39">
        <f>SUM(B37:B38)</f>
        <v>60</v>
      </c>
    </row>
  </sheetData>
  <mergeCells count="24">
    <mergeCell ref="AK26:AK27"/>
    <mergeCell ref="A19:A20"/>
    <mergeCell ref="B19:B20"/>
    <mergeCell ref="C19:AG19"/>
    <mergeCell ref="AH19:AH20"/>
    <mergeCell ref="AI19:AJ19"/>
    <mergeCell ref="AK19:AK20"/>
    <mergeCell ref="A26:A27"/>
    <mergeCell ref="B26:B27"/>
    <mergeCell ref="C26:AG26"/>
    <mergeCell ref="AH26:AH27"/>
    <mergeCell ref="AI26:AJ26"/>
    <mergeCell ref="AK11:AK12"/>
    <mergeCell ref="A3:A4"/>
    <mergeCell ref="B3:B4"/>
    <mergeCell ref="C3:AG3"/>
    <mergeCell ref="AH3:AH4"/>
    <mergeCell ref="AI3:AJ3"/>
    <mergeCell ref="AK3:AK4"/>
    <mergeCell ref="A11:A12"/>
    <mergeCell ref="B11:B12"/>
    <mergeCell ref="C11:AG11"/>
    <mergeCell ref="AH11:AH12"/>
    <mergeCell ref="AI11:AJ11"/>
  </mergeCells>
  <pageMargins left="0.11811023622047245" right="0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C39"/>
  <sheetViews>
    <sheetView zoomScale="80" zoomScaleNormal="80" workbookViewId="0">
      <selection activeCell="C6" sqref="C6"/>
    </sheetView>
  </sheetViews>
  <sheetFormatPr defaultRowHeight="15"/>
  <cols>
    <col min="1" max="2" width="9.140625" style="1"/>
    <col min="3" max="25" width="6.85546875" style="1" customWidth="1"/>
    <col min="26" max="55" width="9.140625" style="1"/>
  </cols>
  <sheetData>
    <row r="1" spans="1:31" s="1" customFormat="1" ht="15.75">
      <c r="D1" s="2" t="s">
        <v>27</v>
      </c>
      <c r="K1" s="2"/>
      <c r="L1" s="3" t="s">
        <v>28</v>
      </c>
      <c r="M1" s="2"/>
      <c r="N1" s="2"/>
      <c r="R1" s="2" t="s">
        <v>2</v>
      </c>
      <c r="V1" s="2" t="s">
        <v>3</v>
      </c>
      <c r="X1" s="4" t="s">
        <v>4</v>
      </c>
      <c r="AC1" s="2"/>
      <c r="AD1" s="2"/>
      <c r="AE1" s="2"/>
    </row>
    <row r="2" spans="1:31" s="1" customFormat="1" ht="15.75" thickBot="1">
      <c r="J2" s="1" t="s">
        <v>29</v>
      </c>
      <c r="O2" s="1" t="s">
        <v>30</v>
      </c>
    </row>
    <row r="3" spans="1:31" s="5" customFormat="1" ht="15" customHeight="1">
      <c r="A3" s="145" t="s">
        <v>7</v>
      </c>
      <c r="B3" s="147" t="s">
        <v>8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50" t="s">
        <v>9</v>
      </c>
      <c r="AA3" s="152" t="s">
        <v>10</v>
      </c>
      <c r="AB3" s="153"/>
      <c r="AC3" s="143" t="s">
        <v>11</v>
      </c>
    </row>
    <row r="4" spans="1:31" s="5" customFormat="1" ht="15.75">
      <c r="A4" s="146"/>
      <c r="B4" s="148"/>
      <c r="C4" s="6" t="s">
        <v>12</v>
      </c>
      <c r="D4" s="6" t="s">
        <v>31</v>
      </c>
      <c r="E4" s="6" t="s">
        <v>12</v>
      </c>
      <c r="F4" s="6" t="s">
        <v>31</v>
      </c>
      <c r="G4" s="6" t="s">
        <v>12</v>
      </c>
      <c r="H4" s="6" t="s">
        <v>31</v>
      </c>
      <c r="I4" s="6" t="s">
        <v>12</v>
      </c>
      <c r="J4" s="6" t="s">
        <v>31</v>
      </c>
      <c r="K4" s="6" t="s">
        <v>12</v>
      </c>
      <c r="L4" s="6" t="s">
        <v>31</v>
      </c>
      <c r="M4" s="6" t="s">
        <v>12</v>
      </c>
      <c r="N4" s="6" t="s">
        <v>31</v>
      </c>
      <c r="O4" s="6" t="s">
        <v>12</v>
      </c>
      <c r="P4" s="6" t="s">
        <v>31</v>
      </c>
      <c r="Q4" s="6" t="s">
        <v>12</v>
      </c>
      <c r="R4" s="6" t="s">
        <v>31</v>
      </c>
      <c r="S4" s="6" t="s">
        <v>12</v>
      </c>
      <c r="T4" s="6" t="s">
        <v>31</v>
      </c>
      <c r="U4" s="6" t="s">
        <v>12</v>
      </c>
      <c r="V4" s="6" t="s">
        <v>31</v>
      </c>
      <c r="W4" s="6" t="s">
        <v>12</v>
      </c>
      <c r="X4" s="6" t="s">
        <v>31</v>
      </c>
      <c r="Y4" s="6" t="s">
        <v>12</v>
      </c>
      <c r="Z4" s="151"/>
      <c r="AA4" s="8"/>
      <c r="AB4" s="9"/>
      <c r="AC4" s="144"/>
    </row>
    <row r="5" spans="1:31" s="5" customFormat="1" ht="15.75">
      <c r="A5" s="10" t="s">
        <v>14</v>
      </c>
      <c r="B5" s="11">
        <v>30</v>
      </c>
      <c r="C5" s="12">
        <v>0.29166666666666669</v>
      </c>
      <c r="D5" s="13">
        <f>C5+45/1440</f>
        <v>0.32291666666666669</v>
      </c>
      <c r="E5" s="15">
        <f t="shared" ref="E5:T5" si="0">D5+45/1440</f>
        <v>0.35416666666666669</v>
      </c>
      <c r="F5" s="13">
        <f t="shared" si="0"/>
        <v>0.38541666666666669</v>
      </c>
      <c r="G5" s="14">
        <f t="shared" si="0"/>
        <v>0.41666666666666669</v>
      </c>
      <c r="H5" s="14">
        <f t="shared" si="0"/>
        <v>0.44791666666666669</v>
      </c>
      <c r="I5" s="14">
        <f t="shared" si="0"/>
        <v>0.47916666666666669</v>
      </c>
      <c r="J5" s="13">
        <f t="shared" si="0"/>
        <v>0.51041666666666674</v>
      </c>
      <c r="K5" s="13">
        <f t="shared" si="0"/>
        <v>0.54166666666666674</v>
      </c>
      <c r="L5" s="13">
        <f t="shared" si="0"/>
        <v>0.57291666666666674</v>
      </c>
      <c r="M5" s="13">
        <f t="shared" si="0"/>
        <v>0.60416666666666674</v>
      </c>
      <c r="N5" s="13">
        <f t="shared" si="0"/>
        <v>0.63541666666666674</v>
      </c>
      <c r="O5" s="14">
        <f t="shared" si="0"/>
        <v>0.66666666666666674</v>
      </c>
      <c r="P5" s="14">
        <f t="shared" si="0"/>
        <v>0.69791666666666674</v>
      </c>
      <c r="Q5" s="14">
        <f t="shared" si="0"/>
        <v>0.72916666666666674</v>
      </c>
      <c r="R5" s="13">
        <f t="shared" si="0"/>
        <v>0.76041666666666674</v>
      </c>
      <c r="S5" s="13">
        <f t="shared" si="0"/>
        <v>0.79166666666666674</v>
      </c>
      <c r="T5" s="13">
        <f t="shared" si="0"/>
        <v>0.82291666666666674</v>
      </c>
      <c r="U5" s="15">
        <f t="shared" ref="T5:W6" si="1">T5+45/1440</f>
        <v>0.85416666666666674</v>
      </c>
      <c r="V5" s="13">
        <f t="shared" si="1"/>
        <v>0.88541666666666674</v>
      </c>
      <c r="W5" s="13">
        <f t="shared" si="1"/>
        <v>0.91666666666666674</v>
      </c>
      <c r="X5" s="13"/>
      <c r="Y5" s="6"/>
      <c r="Z5" s="16">
        <v>8</v>
      </c>
      <c r="AA5" s="17">
        <f>(G5-C5)+(O5-I5)+(W5-Q5)</f>
        <v>0.5</v>
      </c>
      <c r="AB5" s="18">
        <f>HOUR(AA5)+MINUTE(AA5)/60</f>
        <v>12</v>
      </c>
      <c r="AC5" s="19">
        <f>AB5+0.38</f>
        <v>12.38</v>
      </c>
    </row>
    <row r="6" spans="1:31" s="5" customFormat="1" ht="15.75">
      <c r="A6" s="10" t="s">
        <v>15</v>
      </c>
      <c r="B6" s="11">
        <v>30</v>
      </c>
      <c r="C6" s="13">
        <f>C5+30/1440</f>
        <v>0.3125</v>
      </c>
      <c r="D6" s="13">
        <f t="shared" ref="D6:S7" si="2">C6+45/1440</f>
        <v>0.34375</v>
      </c>
      <c r="E6" s="15">
        <f t="shared" si="2"/>
        <v>0.375</v>
      </c>
      <c r="F6" s="13">
        <f t="shared" si="2"/>
        <v>0.40625</v>
      </c>
      <c r="G6" s="13">
        <f t="shared" si="2"/>
        <v>0.4375</v>
      </c>
      <c r="H6" s="13">
        <f t="shared" si="2"/>
        <v>0.46875</v>
      </c>
      <c r="I6" s="14">
        <f t="shared" si="2"/>
        <v>0.5</v>
      </c>
      <c r="J6" s="14">
        <f t="shared" si="2"/>
        <v>0.53125</v>
      </c>
      <c r="K6" s="14">
        <f t="shared" si="2"/>
        <v>0.5625</v>
      </c>
      <c r="L6" s="14">
        <f t="shared" si="2"/>
        <v>0.59375</v>
      </c>
      <c r="M6" s="14">
        <f t="shared" si="2"/>
        <v>0.625</v>
      </c>
      <c r="N6" s="13">
        <f t="shared" si="2"/>
        <v>0.65625</v>
      </c>
      <c r="O6" s="13">
        <f t="shared" si="2"/>
        <v>0.6875</v>
      </c>
      <c r="P6" s="13">
        <f t="shared" si="2"/>
        <v>0.71875</v>
      </c>
      <c r="Q6" s="13">
        <f t="shared" si="2"/>
        <v>0.75</v>
      </c>
      <c r="R6" s="13">
        <f t="shared" si="2"/>
        <v>0.78125</v>
      </c>
      <c r="S6" s="13">
        <f t="shared" si="2"/>
        <v>0.8125</v>
      </c>
      <c r="T6" s="13">
        <f t="shared" si="1"/>
        <v>0.84375</v>
      </c>
      <c r="U6" s="13">
        <f t="shared" si="1"/>
        <v>0.875</v>
      </c>
      <c r="V6" s="13"/>
      <c r="W6" s="13"/>
      <c r="X6" s="13"/>
      <c r="Y6" s="6"/>
      <c r="Z6" s="16">
        <v>7</v>
      </c>
      <c r="AA6" s="48">
        <f>(I6-C6)+(U6-M6)</f>
        <v>0.4375</v>
      </c>
      <c r="AB6" s="18">
        <f t="shared" ref="AB6:AB7" si="3">HOUR(AA6)+MINUTE(AA6)/60</f>
        <v>10.5</v>
      </c>
      <c r="AC6" s="19">
        <f t="shared" ref="AC6:AC7" si="4">AB6+0.38</f>
        <v>10.88</v>
      </c>
    </row>
    <row r="7" spans="1:31" s="49" customFormat="1" ht="16.5" thickBot="1">
      <c r="A7" s="69" t="s">
        <v>32</v>
      </c>
      <c r="B7" s="70">
        <v>30</v>
      </c>
      <c r="C7" s="22">
        <f>C6+30/1440</f>
        <v>0.33333333333333331</v>
      </c>
      <c r="D7" s="22">
        <f t="shared" si="2"/>
        <v>0.36458333333333331</v>
      </c>
      <c r="E7" s="22">
        <f t="shared" si="2"/>
        <v>0.39583333333333331</v>
      </c>
      <c r="F7" s="22">
        <f t="shared" si="2"/>
        <v>0.42708333333333331</v>
      </c>
      <c r="G7" s="23">
        <f t="shared" si="2"/>
        <v>0.45833333333333331</v>
      </c>
      <c r="H7" s="23">
        <f t="shared" si="2"/>
        <v>0.48958333333333331</v>
      </c>
      <c r="I7" s="23">
        <f t="shared" si="2"/>
        <v>0.52083333333333326</v>
      </c>
      <c r="J7" s="22">
        <f t="shared" si="2"/>
        <v>0.55208333333333326</v>
      </c>
      <c r="K7" s="22">
        <f t="shared" si="2"/>
        <v>0.58333333333333326</v>
      </c>
      <c r="L7" s="22">
        <f t="shared" si="2"/>
        <v>0.61458333333333326</v>
      </c>
      <c r="M7" s="23">
        <f t="shared" si="2"/>
        <v>0.64583333333333326</v>
      </c>
      <c r="N7" s="23">
        <f t="shared" si="2"/>
        <v>0.67708333333333326</v>
      </c>
      <c r="O7" s="23">
        <f t="shared" si="2"/>
        <v>0.70833333333333326</v>
      </c>
      <c r="P7" s="22">
        <f t="shared" si="2"/>
        <v>0.73958333333333326</v>
      </c>
      <c r="Q7" s="22">
        <f t="shared" si="2"/>
        <v>0.77083333333333326</v>
      </c>
      <c r="R7" s="22">
        <f t="shared" si="2"/>
        <v>0.80208333333333326</v>
      </c>
      <c r="S7" s="22">
        <f t="shared" si="2"/>
        <v>0.83333333333333326</v>
      </c>
      <c r="T7" s="22"/>
      <c r="U7" s="22"/>
      <c r="V7" s="22"/>
      <c r="W7" s="22"/>
      <c r="X7" s="22"/>
      <c r="Y7" s="71"/>
      <c r="Z7" s="70">
        <v>6</v>
      </c>
      <c r="AA7" s="72">
        <f>(G7-C7)+(M7-I7)+(S7-O7)</f>
        <v>0.375</v>
      </c>
      <c r="AB7" s="27">
        <f t="shared" si="3"/>
        <v>9</v>
      </c>
      <c r="AC7" s="28">
        <f t="shared" si="4"/>
        <v>9.3800000000000008</v>
      </c>
    </row>
    <row r="8" spans="1:31" s="5" customFormat="1" ht="15.75">
      <c r="B8" s="29">
        <f>SUM(B5:B7)</f>
        <v>90</v>
      </c>
      <c r="Y8" s="5" t="s">
        <v>16</v>
      </c>
      <c r="Z8" s="30">
        <f>SUM(Z5:Z7)</f>
        <v>21</v>
      </c>
      <c r="AA8" s="30"/>
      <c r="AB8" s="31">
        <f>SUM(AB5:AB7)</f>
        <v>31.5</v>
      </c>
      <c r="AC8" s="31">
        <f>SUM(AC5:AC7)</f>
        <v>32.64</v>
      </c>
    </row>
    <row r="9" spans="1:31" s="5" customFormat="1" ht="15.75">
      <c r="X9" s="2"/>
      <c r="Y9" s="2"/>
      <c r="Z9" s="32"/>
      <c r="AA9" s="33"/>
      <c r="AB9" s="34"/>
      <c r="AC9" s="33"/>
    </row>
    <row r="10" spans="1:31" s="1" customFormat="1" ht="15.75">
      <c r="D10" s="2" t="s">
        <v>27</v>
      </c>
      <c r="K10" s="2"/>
      <c r="L10" s="3" t="s">
        <v>28</v>
      </c>
      <c r="M10" s="2"/>
      <c r="N10" s="2"/>
      <c r="R10" s="2" t="s">
        <v>22</v>
      </c>
      <c r="U10" s="2" t="s">
        <v>3</v>
      </c>
      <c r="W10" s="4" t="s">
        <v>17</v>
      </c>
      <c r="AA10" s="4"/>
    </row>
    <row r="11" spans="1:31" s="1" customFormat="1" ht="15.75" thickBot="1">
      <c r="J11" s="1" t="s">
        <v>29</v>
      </c>
      <c r="O11" s="1" t="s">
        <v>30</v>
      </c>
    </row>
    <row r="12" spans="1:31" s="5" customFormat="1" ht="15" customHeight="1">
      <c r="A12" s="145" t="s">
        <v>7</v>
      </c>
      <c r="B12" s="147" t="s">
        <v>8</v>
      </c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50" t="s">
        <v>9</v>
      </c>
      <c r="AA12" s="152" t="s">
        <v>10</v>
      </c>
      <c r="AB12" s="153"/>
      <c r="AC12" s="143" t="s">
        <v>11</v>
      </c>
    </row>
    <row r="13" spans="1:31" s="5" customFormat="1" ht="15.75">
      <c r="A13" s="146"/>
      <c r="B13" s="148"/>
      <c r="C13" s="6" t="s">
        <v>12</v>
      </c>
      <c r="D13" s="6" t="s">
        <v>31</v>
      </c>
      <c r="E13" s="6" t="s">
        <v>12</v>
      </c>
      <c r="F13" s="6" t="s">
        <v>31</v>
      </c>
      <c r="G13" s="6" t="s">
        <v>12</v>
      </c>
      <c r="H13" s="6" t="s">
        <v>31</v>
      </c>
      <c r="I13" s="6" t="s">
        <v>12</v>
      </c>
      <c r="J13" s="6" t="s">
        <v>31</v>
      </c>
      <c r="K13" s="6" t="s">
        <v>12</v>
      </c>
      <c r="L13" s="6" t="s">
        <v>31</v>
      </c>
      <c r="M13" s="6" t="s">
        <v>12</v>
      </c>
      <c r="N13" s="6" t="s">
        <v>31</v>
      </c>
      <c r="O13" s="6" t="s">
        <v>12</v>
      </c>
      <c r="P13" s="6" t="s">
        <v>31</v>
      </c>
      <c r="Q13" s="6" t="s">
        <v>12</v>
      </c>
      <c r="R13" s="6" t="s">
        <v>31</v>
      </c>
      <c r="S13" s="6" t="s">
        <v>12</v>
      </c>
      <c r="T13" s="6" t="s">
        <v>31</v>
      </c>
      <c r="U13" s="6" t="s">
        <v>12</v>
      </c>
      <c r="V13" s="6" t="s">
        <v>31</v>
      </c>
      <c r="W13" s="6" t="s">
        <v>12</v>
      </c>
      <c r="X13" s="6" t="s">
        <v>31</v>
      </c>
      <c r="Y13" s="6" t="s">
        <v>12</v>
      </c>
      <c r="Z13" s="151"/>
      <c r="AA13" s="8"/>
      <c r="AB13" s="9"/>
      <c r="AC13" s="144"/>
    </row>
    <row r="14" spans="1:31" s="49" customFormat="1" ht="15.75">
      <c r="A14" s="73" t="s">
        <v>14</v>
      </c>
      <c r="B14" s="74">
        <v>45</v>
      </c>
      <c r="C14" s="75"/>
      <c r="E14" s="76">
        <v>0.33333333333333331</v>
      </c>
      <c r="F14" s="77">
        <f t="shared" ref="F14:U15" si="5">E14+45/1440</f>
        <v>0.36458333333333331</v>
      </c>
      <c r="G14" s="77">
        <f t="shared" si="5"/>
        <v>0.39583333333333331</v>
      </c>
      <c r="H14" s="77">
        <f t="shared" si="5"/>
        <v>0.42708333333333331</v>
      </c>
      <c r="I14" s="44">
        <f t="shared" si="5"/>
        <v>0.45833333333333331</v>
      </c>
      <c r="J14" s="44">
        <f t="shared" si="5"/>
        <v>0.48958333333333331</v>
      </c>
      <c r="K14" s="44">
        <f t="shared" si="5"/>
        <v>0.52083333333333326</v>
      </c>
      <c r="L14" s="77">
        <f t="shared" si="5"/>
        <v>0.55208333333333326</v>
      </c>
      <c r="M14" s="77">
        <f t="shared" si="5"/>
        <v>0.58333333333333326</v>
      </c>
      <c r="N14" s="77">
        <f t="shared" si="5"/>
        <v>0.61458333333333326</v>
      </c>
      <c r="O14" s="44">
        <f t="shared" si="5"/>
        <v>0.64583333333333326</v>
      </c>
      <c r="P14" s="44">
        <f t="shared" si="5"/>
        <v>0.67708333333333326</v>
      </c>
      <c r="Q14" s="44">
        <f t="shared" si="5"/>
        <v>0.70833333333333326</v>
      </c>
      <c r="R14" s="77">
        <f t="shared" si="5"/>
        <v>0.73958333333333326</v>
      </c>
      <c r="S14" s="77">
        <f t="shared" si="5"/>
        <v>0.77083333333333326</v>
      </c>
      <c r="T14" s="77">
        <f t="shared" si="5"/>
        <v>0.80208333333333326</v>
      </c>
      <c r="U14" s="77">
        <f t="shared" si="5"/>
        <v>0.83333333333333326</v>
      </c>
      <c r="V14" s="77"/>
      <c r="W14" s="77"/>
      <c r="X14" s="77"/>
      <c r="Y14" s="78"/>
      <c r="Z14" s="74">
        <v>6</v>
      </c>
      <c r="AA14" s="79">
        <f>(I14-E14)+(O14-K14)+(U14-Q14)</f>
        <v>0.375</v>
      </c>
      <c r="AB14" s="60">
        <f t="shared" ref="AB14" si="6">HOUR(AA14)+MINUTE(AA14)/60</f>
        <v>9</v>
      </c>
      <c r="AC14" s="19">
        <f t="shared" ref="AC14" si="7">AB14+0.38</f>
        <v>9.3800000000000008</v>
      </c>
    </row>
    <row r="15" spans="1:31" s="5" customFormat="1" ht="16.5" thickBot="1">
      <c r="A15" s="80" t="s">
        <v>15</v>
      </c>
      <c r="B15" s="81">
        <v>45</v>
      </c>
      <c r="C15" s="82"/>
      <c r="D15" s="83"/>
      <c r="E15" s="52">
        <f>E14+45/1440</f>
        <v>0.36458333333333331</v>
      </c>
      <c r="F15" s="83">
        <f t="shared" si="5"/>
        <v>0.39583333333333331</v>
      </c>
      <c r="G15" s="68">
        <f t="shared" si="5"/>
        <v>0.42708333333333331</v>
      </c>
      <c r="H15" s="68">
        <f t="shared" si="5"/>
        <v>0.45833333333333331</v>
      </c>
      <c r="I15" s="68">
        <f t="shared" si="5"/>
        <v>0.48958333333333331</v>
      </c>
      <c r="J15" s="68">
        <f t="shared" si="5"/>
        <v>0.52083333333333326</v>
      </c>
      <c r="K15" s="53">
        <f t="shared" si="5"/>
        <v>0.55208333333333326</v>
      </c>
      <c r="L15" s="53">
        <f t="shared" si="5"/>
        <v>0.58333333333333326</v>
      </c>
      <c r="M15" s="53">
        <f t="shared" si="5"/>
        <v>0.61458333333333326</v>
      </c>
      <c r="N15" s="53">
        <f t="shared" si="5"/>
        <v>0.64583333333333326</v>
      </c>
      <c r="O15" s="53">
        <f t="shared" si="5"/>
        <v>0.67708333333333326</v>
      </c>
      <c r="P15" s="68">
        <f t="shared" si="5"/>
        <v>0.70833333333333326</v>
      </c>
      <c r="Q15" s="68">
        <f t="shared" si="5"/>
        <v>0.73958333333333326</v>
      </c>
      <c r="R15" s="83">
        <f t="shared" si="5"/>
        <v>0.77083333333333326</v>
      </c>
      <c r="S15" s="83">
        <f t="shared" si="5"/>
        <v>0.80208333333333326</v>
      </c>
      <c r="T15" s="83">
        <f t="shared" si="5"/>
        <v>0.83333333333333326</v>
      </c>
      <c r="U15" s="52">
        <f t="shared" si="5"/>
        <v>0.86458333333333326</v>
      </c>
      <c r="V15" s="83"/>
      <c r="W15" s="83"/>
      <c r="X15" s="83"/>
      <c r="Y15" s="84"/>
      <c r="Z15" s="57">
        <v>6</v>
      </c>
      <c r="AA15" s="58">
        <f>(K15-E15)+(U15-O15)</f>
        <v>0.37499999999999994</v>
      </c>
      <c r="AB15" s="61">
        <f>HOUR(AA15)+MINUTE(AA15)/60</f>
        <v>9</v>
      </c>
      <c r="AC15" s="28">
        <f>AB15+0.38</f>
        <v>9.3800000000000008</v>
      </c>
    </row>
    <row r="16" spans="1:31" s="1" customFormat="1" ht="15.75">
      <c r="Y16" s="5" t="s">
        <v>16</v>
      </c>
      <c r="Z16" s="30">
        <f>SUM(Z13:Z15)</f>
        <v>12</v>
      </c>
      <c r="AA16" s="30"/>
      <c r="AB16" s="31">
        <f>SUM(AB13:AB15)</f>
        <v>18</v>
      </c>
      <c r="AC16" s="31">
        <f>SUM(AC13:AC15)</f>
        <v>18.760000000000002</v>
      </c>
    </row>
    <row r="18" spans="1:29" s="5" customFormat="1" ht="15.75">
      <c r="A18" s="1"/>
      <c r="B18" s="1"/>
      <c r="C18" s="1"/>
      <c r="D18" s="2" t="s">
        <v>27</v>
      </c>
      <c r="E18" s="1"/>
      <c r="F18" s="1"/>
      <c r="G18" s="1"/>
      <c r="H18" s="1"/>
      <c r="I18" s="1"/>
      <c r="J18" s="1"/>
      <c r="K18" s="2"/>
      <c r="L18" s="3" t="s">
        <v>28</v>
      </c>
      <c r="M18" s="2"/>
      <c r="N18" s="2"/>
      <c r="O18" s="1"/>
      <c r="P18" s="1"/>
      <c r="Q18" s="1"/>
      <c r="R18" s="2" t="s">
        <v>25</v>
      </c>
      <c r="S18" s="1"/>
      <c r="T18" s="1"/>
      <c r="U18" s="2" t="s">
        <v>3</v>
      </c>
      <c r="W18" s="4" t="s">
        <v>17</v>
      </c>
      <c r="Y18" s="2"/>
      <c r="Z18" s="1"/>
      <c r="AA18" s="1"/>
      <c r="AB18" s="1"/>
      <c r="AC18" s="1"/>
    </row>
    <row r="19" spans="1:29" s="1" customFormat="1" ht="15.75" thickBot="1">
      <c r="J19" s="1" t="s">
        <v>29</v>
      </c>
      <c r="O19" s="1" t="s">
        <v>30</v>
      </c>
    </row>
    <row r="20" spans="1:29" s="1" customFormat="1" ht="15.75">
      <c r="A20" s="145" t="s">
        <v>7</v>
      </c>
      <c r="B20" s="147" t="s">
        <v>8</v>
      </c>
      <c r="C20" s="154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55"/>
      <c r="Z20" s="150" t="s">
        <v>9</v>
      </c>
      <c r="AA20" s="152" t="s">
        <v>10</v>
      </c>
      <c r="AB20" s="153"/>
      <c r="AC20" s="143" t="s">
        <v>11</v>
      </c>
    </row>
    <row r="21" spans="1:29" s="5" customFormat="1" ht="15" customHeight="1">
      <c r="A21" s="146"/>
      <c r="B21" s="148"/>
      <c r="C21" s="6" t="s">
        <v>12</v>
      </c>
      <c r="D21" s="6" t="s">
        <v>31</v>
      </c>
      <c r="E21" s="6" t="s">
        <v>12</v>
      </c>
      <c r="F21" s="6" t="s">
        <v>31</v>
      </c>
      <c r="G21" s="6" t="s">
        <v>12</v>
      </c>
      <c r="H21" s="6" t="s">
        <v>31</v>
      </c>
      <c r="I21" s="6" t="s">
        <v>12</v>
      </c>
      <c r="J21" s="6" t="s">
        <v>31</v>
      </c>
      <c r="K21" s="6" t="s">
        <v>12</v>
      </c>
      <c r="L21" s="6" t="s">
        <v>31</v>
      </c>
      <c r="M21" s="6" t="s">
        <v>12</v>
      </c>
      <c r="N21" s="6" t="s">
        <v>31</v>
      </c>
      <c r="O21" s="6" t="s">
        <v>12</v>
      </c>
      <c r="P21" s="6" t="s">
        <v>31</v>
      </c>
      <c r="Q21" s="6" t="s">
        <v>12</v>
      </c>
      <c r="R21" s="6" t="s">
        <v>31</v>
      </c>
      <c r="S21" s="6" t="s">
        <v>12</v>
      </c>
      <c r="T21" s="6" t="s">
        <v>31</v>
      </c>
      <c r="U21" s="6" t="s">
        <v>12</v>
      </c>
      <c r="V21" s="6" t="s">
        <v>31</v>
      </c>
      <c r="W21" s="6" t="s">
        <v>12</v>
      </c>
      <c r="X21" s="6" t="s">
        <v>31</v>
      </c>
      <c r="Y21" s="6" t="s">
        <v>12</v>
      </c>
      <c r="Z21" s="151"/>
      <c r="AA21" s="8"/>
      <c r="AB21" s="9"/>
      <c r="AC21" s="144"/>
    </row>
    <row r="22" spans="1:29" s="49" customFormat="1" ht="15.75">
      <c r="A22" s="10" t="s">
        <v>14</v>
      </c>
      <c r="B22" s="74">
        <v>30</v>
      </c>
      <c r="C22" s="85"/>
      <c r="D22" s="86"/>
      <c r="E22" s="76">
        <v>0.33333333333333331</v>
      </c>
      <c r="F22" s="77">
        <f t="shared" ref="F22:U23" si="8">E22+45/1440</f>
        <v>0.36458333333333331</v>
      </c>
      <c r="G22" s="77">
        <f t="shared" si="8"/>
        <v>0.39583333333333331</v>
      </c>
      <c r="H22" s="77">
        <f t="shared" si="8"/>
        <v>0.42708333333333331</v>
      </c>
      <c r="I22" s="44">
        <f t="shared" si="8"/>
        <v>0.45833333333333331</v>
      </c>
      <c r="J22" s="44">
        <f t="shared" si="8"/>
        <v>0.48958333333333331</v>
      </c>
      <c r="K22" s="44">
        <f t="shared" si="8"/>
        <v>0.52083333333333326</v>
      </c>
      <c r="L22" s="77">
        <f t="shared" si="8"/>
        <v>0.55208333333333326</v>
      </c>
      <c r="M22" s="77">
        <f t="shared" si="8"/>
        <v>0.58333333333333326</v>
      </c>
      <c r="N22" s="77">
        <f t="shared" si="8"/>
        <v>0.61458333333333326</v>
      </c>
      <c r="O22" s="44">
        <f t="shared" si="8"/>
        <v>0.64583333333333326</v>
      </c>
      <c r="P22" s="44">
        <f t="shared" si="8"/>
        <v>0.67708333333333326</v>
      </c>
      <c r="Q22" s="44">
        <f t="shared" si="8"/>
        <v>0.70833333333333326</v>
      </c>
      <c r="R22" s="77">
        <f t="shared" si="8"/>
        <v>0.73958333333333326</v>
      </c>
      <c r="S22" s="77">
        <f t="shared" si="8"/>
        <v>0.77083333333333326</v>
      </c>
      <c r="T22" s="77">
        <f t="shared" si="8"/>
        <v>0.80208333333333326</v>
      </c>
      <c r="U22" s="77">
        <f t="shared" si="8"/>
        <v>0.83333333333333326</v>
      </c>
      <c r="V22" s="77"/>
      <c r="W22" s="77"/>
      <c r="X22" s="77"/>
      <c r="Y22" s="78"/>
      <c r="Z22" s="74">
        <v>6</v>
      </c>
      <c r="AA22" s="79">
        <f>(I22-E22)+(O22-K22)+(U22-Q22)</f>
        <v>0.375</v>
      </c>
      <c r="AB22" s="18">
        <f>HOUR(AA22)+MINUTE(AA22)/60</f>
        <v>9</v>
      </c>
      <c r="AC22" s="19">
        <f>AB22+0.38</f>
        <v>9.3800000000000008</v>
      </c>
    </row>
    <row r="23" spans="1:29" s="5" customFormat="1" ht="15.75">
      <c r="A23" s="10" t="s">
        <v>15</v>
      </c>
      <c r="B23" s="87">
        <v>30</v>
      </c>
      <c r="C23" s="88"/>
      <c r="D23" s="89"/>
      <c r="E23" s="77">
        <f>E22+30/1440</f>
        <v>0.35416666666666663</v>
      </c>
      <c r="F23" s="77">
        <f>E23+45/1440</f>
        <v>0.38541666666666663</v>
      </c>
      <c r="G23" s="77">
        <f>F23+45/1440</f>
        <v>0.41666666666666663</v>
      </c>
      <c r="H23" s="77">
        <f t="shared" si="8"/>
        <v>0.44791666666666663</v>
      </c>
      <c r="I23" s="45">
        <f t="shared" si="8"/>
        <v>0.47916666666666663</v>
      </c>
      <c r="J23" s="45">
        <f t="shared" si="8"/>
        <v>0.51041666666666663</v>
      </c>
      <c r="K23" s="44">
        <f t="shared" si="8"/>
        <v>0.54166666666666663</v>
      </c>
      <c r="L23" s="44">
        <f t="shared" si="8"/>
        <v>0.57291666666666663</v>
      </c>
      <c r="M23" s="44">
        <f t="shared" si="8"/>
        <v>0.60416666666666663</v>
      </c>
      <c r="N23" s="44">
        <f t="shared" si="8"/>
        <v>0.63541666666666663</v>
      </c>
      <c r="O23" s="44">
        <f t="shared" si="8"/>
        <v>0.66666666666666663</v>
      </c>
      <c r="P23" s="77">
        <f t="shared" si="8"/>
        <v>0.69791666666666663</v>
      </c>
      <c r="Q23" s="77">
        <f t="shared" si="8"/>
        <v>0.72916666666666663</v>
      </c>
      <c r="R23" s="77">
        <f t="shared" si="8"/>
        <v>0.76041666666666663</v>
      </c>
      <c r="S23" s="77">
        <f t="shared" si="8"/>
        <v>0.79166666666666663</v>
      </c>
      <c r="T23" s="77">
        <f t="shared" si="8"/>
        <v>0.82291666666666663</v>
      </c>
      <c r="U23" s="77">
        <f t="shared" si="8"/>
        <v>0.85416666666666663</v>
      </c>
      <c r="V23" s="77"/>
      <c r="W23" s="77"/>
      <c r="X23" s="77"/>
      <c r="Y23" s="7"/>
      <c r="Z23" s="47">
        <v>6</v>
      </c>
      <c r="AA23" s="90">
        <f>(K23-E23)+(U23-O23)</f>
        <v>0.375</v>
      </c>
      <c r="AB23" s="18">
        <f t="shared" ref="AB23" si="9">HOUR(AA23)+MINUTE(AA23)/60</f>
        <v>9</v>
      </c>
      <c r="AC23" s="19">
        <f t="shared" ref="AC23" si="10">AB23+0.38</f>
        <v>9.3800000000000008</v>
      </c>
    </row>
    <row r="24" spans="1:29" s="5" customFormat="1" ht="16.5" thickBot="1">
      <c r="A24" s="69" t="s">
        <v>32</v>
      </c>
      <c r="B24" s="81">
        <v>30</v>
      </c>
      <c r="C24" s="91"/>
      <c r="D24" s="92"/>
      <c r="E24" s="52">
        <f>E23+30/1440</f>
        <v>0.37499999999999994</v>
      </c>
      <c r="F24" s="83">
        <f t="shared" ref="F24:U24" si="11">E24+45/1440</f>
        <v>0.40624999999999994</v>
      </c>
      <c r="G24" s="68">
        <f t="shared" si="11"/>
        <v>0.43749999999999994</v>
      </c>
      <c r="H24" s="68">
        <f t="shared" si="11"/>
        <v>0.46874999999999994</v>
      </c>
      <c r="I24" s="53">
        <f t="shared" si="11"/>
        <v>0.49999999999999994</v>
      </c>
      <c r="J24" s="53">
        <f t="shared" si="11"/>
        <v>0.53125</v>
      </c>
      <c r="K24" s="53">
        <f t="shared" si="11"/>
        <v>0.5625</v>
      </c>
      <c r="L24" s="83">
        <f t="shared" si="11"/>
        <v>0.59375</v>
      </c>
      <c r="M24" s="83">
        <f t="shared" si="11"/>
        <v>0.625</v>
      </c>
      <c r="N24" s="83">
        <f t="shared" si="11"/>
        <v>0.65625</v>
      </c>
      <c r="O24" s="53">
        <f t="shared" si="11"/>
        <v>0.6875</v>
      </c>
      <c r="P24" s="53">
        <f t="shared" si="11"/>
        <v>0.71875</v>
      </c>
      <c r="Q24" s="53">
        <f t="shared" si="11"/>
        <v>0.75</v>
      </c>
      <c r="R24" s="83">
        <f t="shared" si="11"/>
        <v>0.78125</v>
      </c>
      <c r="S24" s="83">
        <f t="shared" si="11"/>
        <v>0.8125</v>
      </c>
      <c r="T24" s="83">
        <f t="shared" si="11"/>
        <v>0.84375</v>
      </c>
      <c r="U24" s="52">
        <f t="shared" si="11"/>
        <v>0.875</v>
      </c>
      <c r="V24" s="83"/>
      <c r="W24" s="83"/>
      <c r="X24" s="83"/>
      <c r="Y24" s="84"/>
      <c r="Z24" s="57">
        <v>6</v>
      </c>
      <c r="AA24" s="72">
        <f>(I24-E24)+(O24-K24)+(U24-Q24)</f>
        <v>0.375</v>
      </c>
      <c r="AB24" s="27">
        <f>HOUR(AA24)+MINUTE(AA24)/60</f>
        <v>9</v>
      </c>
      <c r="AC24" s="28">
        <f>AB24+0.38</f>
        <v>9.3800000000000008</v>
      </c>
    </row>
    <row r="25" spans="1:29" s="1" customFormat="1" ht="15.75">
      <c r="A25" s="5"/>
      <c r="B25" s="29">
        <f>SUM(B24:B24)</f>
        <v>30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 t="s">
        <v>16</v>
      </c>
      <c r="Z25" s="30">
        <f>SUM(Z22:Z24)</f>
        <v>18</v>
      </c>
      <c r="AA25" s="30"/>
      <c r="AB25" s="31">
        <f>SUM(AB22:AB24)</f>
        <v>27</v>
      </c>
      <c r="AC25" s="31">
        <f>SUM(AC22:AC24)</f>
        <v>28.14</v>
      </c>
    </row>
    <row r="28" spans="1:29" s="1" customFormat="1" ht="15.75">
      <c r="D28" s="2" t="s">
        <v>27</v>
      </c>
      <c r="K28" s="2"/>
      <c r="L28" s="3" t="s">
        <v>28</v>
      </c>
      <c r="M28" s="2"/>
      <c r="N28" s="2"/>
      <c r="R28" s="2" t="s">
        <v>2</v>
      </c>
      <c r="V28" s="2" t="s">
        <v>3</v>
      </c>
      <c r="X28" s="4" t="s">
        <v>18</v>
      </c>
    </row>
    <row r="29" spans="1:29" s="1" customFormat="1" ht="15.75" thickBot="1">
      <c r="J29" s="1" t="s">
        <v>29</v>
      </c>
      <c r="O29" s="1" t="s">
        <v>30</v>
      </c>
    </row>
    <row r="30" spans="1:29" s="1" customFormat="1" ht="15.75">
      <c r="A30" s="145" t="s">
        <v>7</v>
      </c>
      <c r="B30" s="147" t="s">
        <v>8</v>
      </c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50" t="s">
        <v>9</v>
      </c>
      <c r="AA30" s="152" t="s">
        <v>10</v>
      </c>
      <c r="AB30" s="153"/>
      <c r="AC30" s="143" t="s">
        <v>11</v>
      </c>
    </row>
    <row r="31" spans="1:29" s="1" customFormat="1" ht="15.75">
      <c r="A31" s="146"/>
      <c r="B31" s="148"/>
      <c r="C31" s="6" t="s">
        <v>12</v>
      </c>
      <c r="D31" s="6" t="s">
        <v>31</v>
      </c>
      <c r="E31" s="6" t="s">
        <v>12</v>
      </c>
      <c r="F31" s="6" t="s">
        <v>31</v>
      </c>
      <c r="G31" s="6" t="s">
        <v>12</v>
      </c>
      <c r="H31" s="6" t="s">
        <v>31</v>
      </c>
      <c r="I31" s="6" t="s">
        <v>12</v>
      </c>
      <c r="J31" s="6" t="s">
        <v>31</v>
      </c>
      <c r="K31" s="6" t="s">
        <v>12</v>
      </c>
      <c r="L31" s="6" t="s">
        <v>31</v>
      </c>
      <c r="M31" s="6" t="s">
        <v>12</v>
      </c>
      <c r="N31" s="6" t="s">
        <v>31</v>
      </c>
      <c r="O31" s="6" t="s">
        <v>12</v>
      </c>
      <c r="P31" s="6" t="s">
        <v>31</v>
      </c>
      <c r="Q31" s="6" t="s">
        <v>12</v>
      </c>
      <c r="R31" s="6" t="s">
        <v>31</v>
      </c>
      <c r="S31" s="6" t="s">
        <v>12</v>
      </c>
      <c r="T31" s="6" t="s">
        <v>31</v>
      </c>
      <c r="U31" s="6" t="s">
        <v>12</v>
      </c>
      <c r="V31" s="6" t="s">
        <v>31</v>
      </c>
      <c r="W31" s="6" t="s">
        <v>12</v>
      </c>
      <c r="X31" s="6" t="s">
        <v>31</v>
      </c>
      <c r="Y31" s="6" t="s">
        <v>12</v>
      </c>
      <c r="Z31" s="151"/>
      <c r="AA31" s="8"/>
      <c r="AB31" s="9"/>
      <c r="AC31" s="144"/>
    </row>
    <row r="32" spans="1:29" s="1" customFormat="1" ht="15.75">
      <c r="A32" s="10" t="s">
        <v>14</v>
      </c>
      <c r="B32" s="11">
        <v>90</v>
      </c>
      <c r="C32" s="12"/>
      <c r="D32" s="13"/>
      <c r="E32" s="63">
        <v>0.36458333333333331</v>
      </c>
      <c r="F32" s="13">
        <f t="shared" ref="F32:Q32" si="12">E32+45/1440</f>
        <v>0.39583333333333331</v>
      </c>
      <c r="G32" s="93">
        <f t="shared" si="12"/>
        <v>0.42708333333333331</v>
      </c>
      <c r="H32" s="93">
        <f t="shared" si="12"/>
        <v>0.45833333333333331</v>
      </c>
      <c r="I32" s="14">
        <f t="shared" si="12"/>
        <v>0.48958333333333331</v>
      </c>
      <c r="J32" s="14">
        <f t="shared" si="12"/>
        <v>0.52083333333333326</v>
      </c>
      <c r="K32" s="14">
        <f t="shared" si="12"/>
        <v>0.55208333333333326</v>
      </c>
      <c r="L32" s="93">
        <f t="shared" si="12"/>
        <v>0.58333333333333326</v>
      </c>
      <c r="M32" s="93">
        <f t="shared" si="12"/>
        <v>0.61458333333333326</v>
      </c>
      <c r="N32" s="93">
        <f t="shared" si="12"/>
        <v>0.64583333333333326</v>
      </c>
      <c r="O32" s="93">
        <f t="shared" si="12"/>
        <v>0.67708333333333326</v>
      </c>
      <c r="P32" s="93">
        <f t="shared" si="12"/>
        <v>0.70833333333333326</v>
      </c>
      <c r="Q32" s="93">
        <f t="shared" si="12"/>
        <v>0.73958333333333326</v>
      </c>
      <c r="R32" s="93"/>
      <c r="S32" s="13"/>
      <c r="T32" s="13"/>
      <c r="U32" s="15"/>
      <c r="V32" s="13"/>
      <c r="W32" s="13"/>
      <c r="X32" s="13"/>
      <c r="Y32" s="6"/>
      <c r="Z32" s="16">
        <v>5</v>
      </c>
      <c r="AA32" s="17">
        <f>(K32-E32)+(Q32-M32)</f>
        <v>0.31249999999999994</v>
      </c>
      <c r="AB32" s="18">
        <f>HOUR(AA32)+MINUTE(AA32)/60</f>
        <v>7.5</v>
      </c>
      <c r="AC32" s="19">
        <f>AB32+0.38</f>
        <v>7.88</v>
      </c>
    </row>
    <row r="33" spans="1:29" s="1" customFormat="1" ht="15.75">
      <c r="Y33" s="5" t="s">
        <v>16</v>
      </c>
      <c r="Z33" s="30">
        <f>SUM(Z31:Z32)</f>
        <v>5</v>
      </c>
      <c r="AA33" s="30"/>
      <c r="AB33" s="31">
        <f>SUM(AB31:AB32)</f>
        <v>7.5</v>
      </c>
      <c r="AC33" s="31">
        <f>SUM(AC31:AC32)</f>
        <v>7.88</v>
      </c>
    </row>
    <row r="35" spans="1:29" s="1" customFormat="1" ht="15.75">
      <c r="A35" s="5" t="s">
        <v>33</v>
      </c>
      <c r="B35" s="5"/>
    </row>
    <row r="36" spans="1:29" s="1" customFormat="1" ht="15.75">
      <c r="A36" s="7" t="s">
        <v>12</v>
      </c>
      <c r="B36" s="36"/>
    </row>
    <row r="37" spans="1:29" s="1" customFormat="1" ht="15.75">
      <c r="A37" s="7" t="s">
        <v>34</v>
      </c>
      <c r="B37" s="37">
        <v>45</v>
      </c>
    </row>
    <row r="38" spans="1:29" s="1" customFormat="1" ht="15.75">
      <c r="A38" s="7" t="s">
        <v>12</v>
      </c>
      <c r="B38" s="37">
        <v>45</v>
      </c>
    </row>
    <row r="39" spans="1:29" s="1" customFormat="1" ht="15.75">
      <c r="A39" s="38"/>
      <c r="B39" s="39">
        <f>SUM(B37:B38)</f>
        <v>90</v>
      </c>
    </row>
  </sheetData>
  <mergeCells count="24">
    <mergeCell ref="AC30:AC31"/>
    <mergeCell ref="A20:A21"/>
    <mergeCell ref="B20:B21"/>
    <mergeCell ref="C20:Y20"/>
    <mergeCell ref="Z20:Z21"/>
    <mergeCell ref="AA20:AB20"/>
    <mergeCell ref="AC20:AC21"/>
    <mergeCell ref="A30:A31"/>
    <mergeCell ref="B30:B31"/>
    <mergeCell ref="C30:Y30"/>
    <mergeCell ref="Z30:Z31"/>
    <mergeCell ref="AA30:AB30"/>
    <mergeCell ref="AC12:AC13"/>
    <mergeCell ref="A3:A4"/>
    <mergeCell ref="B3:B4"/>
    <mergeCell ref="C3:Y3"/>
    <mergeCell ref="Z3:Z4"/>
    <mergeCell ref="AA3:AB3"/>
    <mergeCell ref="AC3:AC4"/>
    <mergeCell ref="A12:A13"/>
    <mergeCell ref="B12:B13"/>
    <mergeCell ref="C12:Y12"/>
    <mergeCell ref="Z12:Z13"/>
    <mergeCell ref="AA12:AB12"/>
  </mergeCells>
  <pageMargins left="0.11811023622047245" right="0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C45"/>
  <sheetViews>
    <sheetView zoomScale="80" zoomScaleNormal="80" workbookViewId="0">
      <selection activeCell="O46" sqref="O46"/>
    </sheetView>
  </sheetViews>
  <sheetFormatPr defaultRowHeight="15"/>
  <cols>
    <col min="1" max="2" width="9.140625" style="1"/>
    <col min="3" max="25" width="6.85546875" style="1" customWidth="1"/>
    <col min="26" max="55" width="9.140625" style="1"/>
  </cols>
  <sheetData>
    <row r="1" spans="1:29" s="1" customFormat="1" ht="15.75">
      <c r="E1" s="2" t="s">
        <v>35</v>
      </c>
      <c r="K1" s="2"/>
      <c r="L1" s="2"/>
      <c r="M1" s="3" t="s">
        <v>36</v>
      </c>
      <c r="N1" s="2"/>
      <c r="Q1" s="2" t="s">
        <v>22</v>
      </c>
      <c r="T1" s="2" t="s">
        <v>3</v>
      </c>
      <c r="V1" s="4" t="s">
        <v>4</v>
      </c>
    </row>
    <row r="2" spans="1:29" s="1" customFormat="1" ht="15.75" thickBot="1">
      <c r="J2" s="1" t="s">
        <v>37</v>
      </c>
      <c r="O2" s="1" t="s">
        <v>38</v>
      </c>
    </row>
    <row r="3" spans="1:29" s="5" customFormat="1" ht="15" customHeight="1">
      <c r="A3" s="145" t="s">
        <v>7</v>
      </c>
      <c r="B3" s="147" t="s">
        <v>8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50" t="s">
        <v>9</v>
      </c>
      <c r="AA3" s="152" t="s">
        <v>10</v>
      </c>
      <c r="AB3" s="153"/>
      <c r="AC3" s="143" t="s">
        <v>11</v>
      </c>
    </row>
    <row r="4" spans="1:29" s="5" customFormat="1" ht="15.75">
      <c r="A4" s="146"/>
      <c r="B4" s="148"/>
      <c r="C4" s="6" t="s">
        <v>12</v>
      </c>
      <c r="D4" s="6" t="s">
        <v>39</v>
      </c>
      <c r="E4" s="6" t="s">
        <v>12</v>
      </c>
      <c r="F4" s="6" t="s">
        <v>39</v>
      </c>
      <c r="G4" s="6" t="s">
        <v>12</v>
      </c>
      <c r="H4" s="6" t="s">
        <v>39</v>
      </c>
      <c r="I4" s="6" t="s">
        <v>12</v>
      </c>
      <c r="J4" s="6" t="s">
        <v>39</v>
      </c>
      <c r="K4" s="6" t="s">
        <v>12</v>
      </c>
      <c r="L4" s="6" t="s">
        <v>39</v>
      </c>
      <c r="M4" s="6" t="s">
        <v>12</v>
      </c>
      <c r="N4" s="6" t="s">
        <v>39</v>
      </c>
      <c r="O4" s="6" t="s">
        <v>12</v>
      </c>
      <c r="P4" s="6" t="s">
        <v>39</v>
      </c>
      <c r="Q4" s="6" t="s">
        <v>12</v>
      </c>
      <c r="R4" s="6" t="s">
        <v>39</v>
      </c>
      <c r="S4" s="6" t="s">
        <v>12</v>
      </c>
      <c r="T4" s="6" t="s">
        <v>39</v>
      </c>
      <c r="U4" s="6" t="s">
        <v>12</v>
      </c>
      <c r="V4" s="6" t="s">
        <v>39</v>
      </c>
      <c r="W4" s="6" t="s">
        <v>12</v>
      </c>
      <c r="X4" s="6" t="s">
        <v>39</v>
      </c>
      <c r="Y4" s="6" t="s">
        <v>12</v>
      </c>
      <c r="Z4" s="151"/>
      <c r="AA4" s="8"/>
      <c r="AB4" s="9"/>
      <c r="AC4" s="144"/>
    </row>
    <row r="5" spans="1:29" s="5" customFormat="1" ht="15.75">
      <c r="A5" s="10" t="s">
        <v>14</v>
      </c>
      <c r="B5" s="11">
        <v>28</v>
      </c>
      <c r="C5" s="12">
        <v>0.30555555555555552</v>
      </c>
      <c r="D5" s="13">
        <f>C5+41/1440</f>
        <v>0.33402777777777776</v>
      </c>
      <c r="E5" s="15">
        <f>D5+42/1440</f>
        <v>0.36319444444444443</v>
      </c>
      <c r="F5" s="13">
        <f t="shared" ref="F5" si="0">E5+41/1440</f>
        <v>0.39166666666666666</v>
      </c>
      <c r="G5" s="93">
        <f t="shared" ref="G5" si="1">F5+42/1440</f>
        <v>0.42083333333333334</v>
      </c>
      <c r="H5" s="93">
        <f t="shared" ref="H5" si="2">G5+41/1440</f>
        <v>0.44930555555555557</v>
      </c>
      <c r="I5" s="14">
        <f t="shared" ref="I5" si="3">H5+42/1440</f>
        <v>0.47847222222222224</v>
      </c>
      <c r="J5" s="14">
        <f t="shared" ref="J5" si="4">I5+41/1440</f>
        <v>0.50694444444444442</v>
      </c>
      <c r="K5" s="14">
        <f t="shared" ref="K5" si="5">J5+42/1440</f>
        <v>0.53611111111111109</v>
      </c>
      <c r="L5" s="13">
        <f t="shared" ref="L5" si="6">K5+41/1440</f>
        <v>0.56458333333333333</v>
      </c>
      <c r="M5" s="13">
        <f t="shared" ref="M5" si="7">L5+42/1440</f>
        <v>0.59375</v>
      </c>
      <c r="N5" s="13">
        <f t="shared" ref="N5" si="8">M5+41/1440</f>
        <v>0.62222222222222223</v>
      </c>
      <c r="O5" s="14">
        <f t="shared" ref="O5" si="9">N5+42/1440</f>
        <v>0.65138888888888891</v>
      </c>
      <c r="P5" s="14">
        <f t="shared" ref="P5" si="10">O5+41/1440</f>
        <v>0.67986111111111114</v>
      </c>
      <c r="Q5" s="14">
        <f>P5+42/1440</f>
        <v>0.70902777777777781</v>
      </c>
      <c r="R5" s="13">
        <f t="shared" ref="R5" si="11">Q5+41/1440</f>
        <v>0.73750000000000004</v>
      </c>
      <c r="S5" s="13">
        <f t="shared" ref="S5" si="12">R5+42/1440</f>
        <v>0.76666666666666672</v>
      </c>
      <c r="T5" s="13">
        <f t="shared" ref="T5:V7" si="13">S5+41/1440</f>
        <v>0.79513888888888895</v>
      </c>
      <c r="U5" s="13">
        <f t="shared" ref="U5:W7" si="14">T5+42/1440</f>
        <v>0.82430555555555562</v>
      </c>
      <c r="V5" s="13">
        <f t="shared" ref="V5" si="15">U5+41/1440</f>
        <v>0.85277777777777786</v>
      </c>
      <c r="W5" s="13">
        <f t="shared" ref="W5" si="16">V5+42/1440</f>
        <v>0.88194444444444453</v>
      </c>
      <c r="X5" s="13"/>
      <c r="Y5" s="6"/>
      <c r="Z5" s="16">
        <v>8</v>
      </c>
      <c r="AA5" s="17">
        <f>(I5-C5)+(O5-K5)+(W5-Q5)</f>
        <v>0.46111111111111125</v>
      </c>
      <c r="AB5" s="18">
        <f>HOUR(AA5)+MINUTE(AA5)/60</f>
        <v>11.066666666666666</v>
      </c>
      <c r="AC5" s="19">
        <f>AB5+0.38</f>
        <v>11.446666666666667</v>
      </c>
    </row>
    <row r="6" spans="1:29" s="5" customFormat="1" ht="15.75">
      <c r="A6" s="10" t="s">
        <v>15</v>
      </c>
      <c r="B6" s="11">
        <v>27</v>
      </c>
      <c r="C6" s="13">
        <f>C5+27/1440</f>
        <v>0.32430555555555551</v>
      </c>
      <c r="D6" s="13">
        <f t="shared" ref="D6:R7" si="17">C6+41/1440</f>
        <v>0.35277777777777775</v>
      </c>
      <c r="E6" s="13">
        <f t="shared" ref="E6:S7" si="18">D6+42/1440</f>
        <v>0.38194444444444442</v>
      </c>
      <c r="F6" s="13">
        <f t="shared" si="17"/>
        <v>0.41041666666666665</v>
      </c>
      <c r="G6" s="13">
        <f t="shared" si="18"/>
        <v>0.43958333333333333</v>
      </c>
      <c r="H6" s="13">
        <f t="shared" si="17"/>
        <v>0.46805555555555556</v>
      </c>
      <c r="I6" s="13">
        <f t="shared" si="18"/>
        <v>0.49722222222222223</v>
      </c>
      <c r="J6" s="13">
        <f t="shared" si="17"/>
        <v>0.52569444444444446</v>
      </c>
      <c r="K6" s="14">
        <f t="shared" si="18"/>
        <v>0.55486111111111114</v>
      </c>
      <c r="L6" s="14">
        <f t="shared" si="17"/>
        <v>0.58333333333333337</v>
      </c>
      <c r="M6" s="14">
        <f t="shared" si="18"/>
        <v>0.61250000000000004</v>
      </c>
      <c r="N6" s="14">
        <f t="shared" si="17"/>
        <v>0.64097222222222228</v>
      </c>
      <c r="O6" s="14">
        <f t="shared" si="18"/>
        <v>0.67013888888888895</v>
      </c>
      <c r="P6" s="13">
        <f t="shared" si="17"/>
        <v>0.69861111111111118</v>
      </c>
      <c r="Q6" s="13">
        <f t="shared" si="18"/>
        <v>0.72777777777777786</v>
      </c>
      <c r="R6" s="13">
        <f t="shared" si="17"/>
        <v>0.75625000000000009</v>
      </c>
      <c r="S6" s="13">
        <f t="shared" si="18"/>
        <v>0.78541666666666676</v>
      </c>
      <c r="T6" s="13">
        <f t="shared" si="13"/>
        <v>0.81388888888888899</v>
      </c>
      <c r="U6" s="13">
        <f t="shared" si="14"/>
        <v>0.84305555555555567</v>
      </c>
      <c r="V6" s="13"/>
      <c r="W6" s="13"/>
      <c r="X6" s="13"/>
      <c r="Y6" s="6"/>
      <c r="Z6" s="16">
        <v>7</v>
      </c>
      <c r="AA6" s="48">
        <f>(K6-C6)+(U6-O6)</f>
        <v>0.40347222222222234</v>
      </c>
      <c r="AB6" s="18">
        <f t="shared" ref="AB6:AB7" si="19">HOUR(AA6)+MINUTE(AA6)/60</f>
        <v>9.6833333333333336</v>
      </c>
      <c r="AC6" s="19">
        <f t="shared" ref="AC6:AC7" si="20">AB6+0.38</f>
        <v>10.063333333333334</v>
      </c>
    </row>
    <row r="7" spans="1:29" s="49" customFormat="1" ht="16.5" thickBot="1">
      <c r="A7" s="69" t="s">
        <v>32</v>
      </c>
      <c r="B7" s="70">
        <v>28</v>
      </c>
      <c r="C7" s="83">
        <f>C6+28/1440</f>
        <v>0.34374999999999994</v>
      </c>
      <c r="D7" s="83">
        <f t="shared" si="17"/>
        <v>0.37222222222222218</v>
      </c>
      <c r="E7" s="83">
        <f t="shared" si="18"/>
        <v>0.40138888888888885</v>
      </c>
      <c r="F7" s="83">
        <f t="shared" si="17"/>
        <v>0.42986111111111108</v>
      </c>
      <c r="G7" s="83">
        <f t="shared" si="18"/>
        <v>0.45902777777777776</v>
      </c>
      <c r="H7" s="83">
        <f t="shared" si="17"/>
        <v>0.48749999999999999</v>
      </c>
      <c r="I7" s="53">
        <f t="shared" si="18"/>
        <v>0.51666666666666661</v>
      </c>
      <c r="J7" s="53">
        <f t="shared" si="17"/>
        <v>0.54513888888888884</v>
      </c>
      <c r="K7" s="53">
        <f t="shared" si="18"/>
        <v>0.57430555555555551</v>
      </c>
      <c r="L7" s="83">
        <f t="shared" si="17"/>
        <v>0.60277777777777775</v>
      </c>
      <c r="M7" s="83">
        <f t="shared" si="18"/>
        <v>0.63194444444444442</v>
      </c>
      <c r="N7" s="83">
        <f t="shared" si="17"/>
        <v>0.66041666666666665</v>
      </c>
      <c r="O7" s="83">
        <f t="shared" si="18"/>
        <v>0.68958333333333333</v>
      </c>
      <c r="P7" s="83">
        <f t="shared" si="17"/>
        <v>0.71805555555555556</v>
      </c>
      <c r="Q7" s="94">
        <f t="shared" si="18"/>
        <v>0.74722222222222223</v>
      </c>
      <c r="R7" s="94">
        <f t="shared" si="17"/>
        <v>0.77569444444444446</v>
      </c>
      <c r="S7" s="94">
        <f t="shared" si="18"/>
        <v>0.80486111111111114</v>
      </c>
      <c r="T7" s="83">
        <f t="shared" si="13"/>
        <v>0.83333333333333337</v>
      </c>
      <c r="U7" s="52">
        <f t="shared" si="14"/>
        <v>0.86250000000000004</v>
      </c>
      <c r="V7" s="83">
        <f t="shared" si="13"/>
        <v>0.89097222222222228</v>
      </c>
      <c r="W7" s="83">
        <f t="shared" si="14"/>
        <v>0.92013888888888895</v>
      </c>
      <c r="X7" s="22"/>
      <c r="Y7" s="71"/>
      <c r="Z7" s="70">
        <v>8</v>
      </c>
      <c r="AA7" s="72">
        <f>(I7-C7)+(Q7-K7)+(W7-S7)</f>
        <v>0.46111111111111119</v>
      </c>
      <c r="AB7" s="27">
        <f t="shared" si="19"/>
        <v>11.066666666666666</v>
      </c>
      <c r="AC7" s="28">
        <f t="shared" si="20"/>
        <v>11.446666666666667</v>
      </c>
    </row>
    <row r="8" spans="1:29" s="5" customFormat="1" ht="15.75">
      <c r="B8" s="29">
        <f>SUM(B5:B7)</f>
        <v>83</v>
      </c>
      <c r="Y8" s="5" t="s">
        <v>16</v>
      </c>
      <c r="Z8" s="30">
        <f>SUM(Z5:Z7)</f>
        <v>23</v>
      </c>
      <c r="AA8" s="30"/>
      <c r="AB8" s="31">
        <f>SUM(AB5:AB7)</f>
        <v>31.816666666666666</v>
      </c>
      <c r="AC8" s="31">
        <f>SUM(AC5:AC7)</f>
        <v>32.956666666666671</v>
      </c>
    </row>
    <row r="9" spans="1:29" s="5" customFormat="1" ht="15.75">
      <c r="B9" s="29"/>
      <c r="Z9" s="39"/>
      <c r="AA9" s="39"/>
      <c r="AB9" s="59"/>
      <c r="AC9" s="59"/>
    </row>
    <row r="10" spans="1:29" s="1" customFormat="1" ht="15.75">
      <c r="E10" s="2" t="s">
        <v>35</v>
      </c>
      <c r="K10" s="2"/>
      <c r="L10" s="2"/>
      <c r="M10" s="3" t="s">
        <v>40</v>
      </c>
      <c r="N10" s="2"/>
      <c r="Q10" s="2" t="s">
        <v>41</v>
      </c>
      <c r="T10" s="2" t="s">
        <v>3</v>
      </c>
      <c r="V10" s="4" t="s">
        <v>4</v>
      </c>
    </row>
    <row r="11" spans="1:29" s="1" customFormat="1" ht="15.75" thickBot="1">
      <c r="J11" s="1" t="s">
        <v>37</v>
      </c>
      <c r="O11" s="1" t="s">
        <v>38</v>
      </c>
    </row>
    <row r="12" spans="1:29" s="5" customFormat="1" ht="15" customHeight="1">
      <c r="A12" s="145" t="s">
        <v>7</v>
      </c>
      <c r="B12" s="147" t="s">
        <v>8</v>
      </c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50" t="s">
        <v>9</v>
      </c>
      <c r="AA12" s="152" t="s">
        <v>10</v>
      </c>
      <c r="AB12" s="153"/>
      <c r="AC12" s="143" t="s">
        <v>11</v>
      </c>
    </row>
    <row r="13" spans="1:29" s="5" customFormat="1" ht="15.75">
      <c r="A13" s="146"/>
      <c r="B13" s="148"/>
      <c r="C13" s="6" t="s">
        <v>12</v>
      </c>
      <c r="D13" s="6" t="s">
        <v>39</v>
      </c>
      <c r="E13" s="6" t="s">
        <v>12</v>
      </c>
      <c r="F13" s="6" t="s">
        <v>39</v>
      </c>
      <c r="G13" s="6" t="s">
        <v>12</v>
      </c>
      <c r="H13" s="6" t="s">
        <v>39</v>
      </c>
      <c r="I13" s="6" t="s">
        <v>12</v>
      </c>
      <c r="J13" s="6" t="s">
        <v>39</v>
      </c>
      <c r="K13" s="6" t="s">
        <v>12</v>
      </c>
      <c r="L13" s="6" t="s">
        <v>39</v>
      </c>
      <c r="M13" s="6" t="s">
        <v>12</v>
      </c>
      <c r="N13" s="6" t="s">
        <v>39</v>
      </c>
      <c r="O13" s="6" t="s">
        <v>12</v>
      </c>
      <c r="P13" s="6" t="s">
        <v>39</v>
      </c>
      <c r="Q13" s="6" t="s">
        <v>12</v>
      </c>
      <c r="R13" s="6" t="s">
        <v>39</v>
      </c>
      <c r="S13" s="6" t="s">
        <v>12</v>
      </c>
      <c r="T13" s="6" t="s">
        <v>39</v>
      </c>
      <c r="U13" s="6" t="s">
        <v>12</v>
      </c>
      <c r="V13" s="6" t="s">
        <v>39</v>
      </c>
      <c r="W13" s="6" t="s">
        <v>12</v>
      </c>
      <c r="X13" s="6" t="s">
        <v>39</v>
      </c>
      <c r="Y13" s="6" t="s">
        <v>12</v>
      </c>
      <c r="Z13" s="151"/>
      <c r="AA13" s="8"/>
      <c r="AB13" s="9"/>
      <c r="AC13" s="144"/>
    </row>
    <row r="14" spans="1:29" s="49" customFormat="1" ht="15.75">
      <c r="A14" s="40" t="s">
        <v>14</v>
      </c>
      <c r="B14" s="62">
        <v>21</v>
      </c>
      <c r="C14" s="63">
        <v>0.29166666666666669</v>
      </c>
      <c r="D14" s="15">
        <f>C14+41/1440</f>
        <v>0.32013888888888892</v>
      </c>
      <c r="E14" s="15">
        <f>D14+42/1440</f>
        <v>0.34930555555555559</v>
      </c>
      <c r="F14" s="15">
        <f t="shared" ref="F14:F17" si="21">E14+41/1440</f>
        <v>0.37777777777777782</v>
      </c>
      <c r="G14" s="14">
        <f t="shared" ref="G14:G17" si="22">F14+42/1440</f>
        <v>0.4069444444444445</v>
      </c>
      <c r="H14" s="14">
        <f t="shared" ref="H14:H17" si="23">G14+41/1440</f>
        <v>0.43541666666666673</v>
      </c>
      <c r="I14" s="14">
        <f t="shared" ref="I14:I17" si="24">H14+42/1440</f>
        <v>0.4645833333333334</v>
      </c>
      <c r="J14" s="15">
        <f t="shared" ref="J14:J17" si="25">I14+41/1440</f>
        <v>0.49305555555555564</v>
      </c>
      <c r="K14" s="15">
        <f t="shared" ref="K14:K17" si="26">J14+42/1440</f>
        <v>0.52222222222222225</v>
      </c>
      <c r="L14" s="15">
        <f t="shared" ref="L14:L17" si="27">K14+41/1440</f>
        <v>0.55069444444444449</v>
      </c>
      <c r="M14" s="15">
        <f t="shared" ref="M14:M17" si="28">L14+42/1440</f>
        <v>0.57986111111111116</v>
      </c>
      <c r="N14" s="15">
        <f t="shared" ref="N14:N17" si="29">M14+41/1440</f>
        <v>0.60833333333333339</v>
      </c>
      <c r="O14" s="15">
        <f t="shared" ref="O14:O17" si="30">N14+42/1440</f>
        <v>0.63750000000000007</v>
      </c>
      <c r="P14" s="15">
        <f t="shared" ref="P14:P17" si="31">O14+41/1440</f>
        <v>0.6659722222222223</v>
      </c>
      <c r="Q14" s="14">
        <f t="shared" ref="Q14:Q17" si="32">P14+42/1440</f>
        <v>0.69513888888888897</v>
      </c>
      <c r="R14" s="14">
        <f t="shared" ref="R14:R17" si="33">Q14+41/1440</f>
        <v>0.7236111111111112</v>
      </c>
      <c r="S14" s="14">
        <f t="shared" ref="S14:S17" si="34">R14+42/1440</f>
        <v>0.75277777777777788</v>
      </c>
      <c r="T14" s="15">
        <f t="shared" ref="T14:V17" si="35">S14+41/1440</f>
        <v>0.78125000000000011</v>
      </c>
      <c r="U14" s="15">
        <f t="shared" ref="U14:W17" si="36">T14+42/1440</f>
        <v>0.81041666666666679</v>
      </c>
      <c r="V14" s="15">
        <f t="shared" ref="V14:X14" si="37">U14+41/1440</f>
        <v>0.83888888888888902</v>
      </c>
      <c r="W14" s="15">
        <f t="shared" ref="W14:Y14" si="38">V14+42/1440</f>
        <v>0.86805555555555569</v>
      </c>
      <c r="X14" s="15">
        <f t="shared" si="37"/>
        <v>0.89652777777777792</v>
      </c>
      <c r="Y14" s="15">
        <f t="shared" si="38"/>
        <v>0.9256944444444446</v>
      </c>
      <c r="Z14" s="16">
        <v>9</v>
      </c>
      <c r="AA14" s="17">
        <f>(G14-C14)+(Q14-I14)+(Y14-S14)</f>
        <v>0.51875000000000004</v>
      </c>
      <c r="AB14" s="18">
        <f>HOUR(AA14)+MINUTE(AA14)/60</f>
        <v>12.45</v>
      </c>
      <c r="AC14" s="19">
        <f>AB14+0.38</f>
        <v>12.83</v>
      </c>
    </row>
    <row r="15" spans="1:29" s="49" customFormat="1" ht="15.75">
      <c r="A15" s="40" t="s">
        <v>15</v>
      </c>
      <c r="B15" s="62">
        <v>20</v>
      </c>
      <c r="C15" s="15">
        <f>C14+20/1440</f>
        <v>0.30555555555555558</v>
      </c>
      <c r="D15" s="15">
        <f t="shared" ref="D15:D17" si="39">C15+41/1440</f>
        <v>0.33402777777777781</v>
      </c>
      <c r="E15" s="15">
        <f t="shared" ref="E15:E17" si="40">D15+42/1440</f>
        <v>0.36319444444444449</v>
      </c>
      <c r="F15" s="15">
        <f t="shared" si="21"/>
        <v>0.39166666666666672</v>
      </c>
      <c r="G15" s="15">
        <f t="shared" si="22"/>
        <v>0.42083333333333339</v>
      </c>
      <c r="H15" s="15">
        <f t="shared" si="23"/>
        <v>0.44930555555555562</v>
      </c>
      <c r="I15" s="14">
        <f t="shared" si="24"/>
        <v>0.4784722222222223</v>
      </c>
      <c r="J15" s="14">
        <f t="shared" si="25"/>
        <v>0.50694444444444453</v>
      </c>
      <c r="K15" s="14">
        <f t="shared" si="26"/>
        <v>0.5361111111111112</v>
      </c>
      <c r="L15" s="14">
        <f t="shared" si="27"/>
        <v>0.56458333333333344</v>
      </c>
      <c r="M15" s="14">
        <f t="shared" si="28"/>
        <v>0.59375000000000011</v>
      </c>
      <c r="N15" s="15">
        <f t="shared" si="29"/>
        <v>0.62222222222222234</v>
      </c>
      <c r="O15" s="15">
        <f t="shared" si="30"/>
        <v>0.65138888888888902</v>
      </c>
      <c r="P15" s="15">
        <f t="shared" si="31"/>
        <v>0.67986111111111125</v>
      </c>
      <c r="Q15" s="15">
        <f t="shared" si="32"/>
        <v>0.70902777777777792</v>
      </c>
      <c r="R15" s="15">
        <f t="shared" si="33"/>
        <v>0.73750000000000016</v>
      </c>
      <c r="S15" s="15">
        <f t="shared" si="34"/>
        <v>0.76666666666666683</v>
      </c>
      <c r="T15" s="15">
        <f t="shared" si="35"/>
        <v>0.79513888888888906</v>
      </c>
      <c r="U15" s="15">
        <f t="shared" si="36"/>
        <v>0.82430555555555574</v>
      </c>
      <c r="V15" s="15"/>
      <c r="W15" s="15"/>
      <c r="X15" s="15"/>
      <c r="Y15" s="95"/>
      <c r="Z15" s="16">
        <v>7</v>
      </c>
      <c r="AA15" s="48">
        <f>(I15-C15)+(U15-M15)</f>
        <v>0.40347222222222234</v>
      </c>
      <c r="AB15" s="18">
        <f t="shared" ref="AB15:AB17" si="41">HOUR(AA15)+MINUTE(AA15)/60</f>
        <v>9.6833333333333336</v>
      </c>
      <c r="AC15" s="19">
        <f t="shared" ref="AC15:AC17" si="42">AB15+0.38</f>
        <v>10.063333333333334</v>
      </c>
    </row>
    <row r="16" spans="1:29" s="49" customFormat="1" ht="15.75">
      <c r="A16" s="96" t="s">
        <v>32</v>
      </c>
      <c r="B16" s="97">
        <v>21</v>
      </c>
      <c r="C16" s="15">
        <f>C15+21/1440</f>
        <v>0.32013888888888892</v>
      </c>
      <c r="D16" s="15">
        <f t="shared" si="39"/>
        <v>0.34861111111111115</v>
      </c>
      <c r="E16" s="15">
        <f t="shared" si="40"/>
        <v>0.37777777777777782</v>
      </c>
      <c r="F16" s="15">
        <f t="shared" si="21"/>
        <v>0.40625000000000006</v>
      </c>
      <c r="G16" s="14">
        <f t="shared" si="22"/>
        <v>0.43541666666666673</v>
      </c>
      <c r="H16" s="14">
        <f t="shared" si="23"/>
        <v>0.46388888888888896</v>
      </c>
      <c r="I16" s="14">
        <f t="shared" si="24"/>
        <v>0.49305555555555564</v>
      </c>
      <c r="J16" s="15">
        <f t="shared" si="25"/>
        <v>0.52152777777777781</v>
      </c>
      <c r="K16" s="15">
        <f t="shared" si="26"/>
        <v>0.55069444444444449</v>
      </c>
      <c r="L16" s="15">
        <f t="shared" si="27"/>
        <v>0.57916666666666672</v>
      </c>
      <c r="M16" s="15">
        <f t="shared" si="28"/>
        <v>0.60833333333333339</v>
      </c>
      <c r="N16" s="15">
        <f t="shared" si="29"/>
        <v>0.63680555555555562</v>
      </c>
      <c r="O16" s="14">
        <f t="shared" si="30"/>
        <v>0.6659722222222223</v>
      </c>
      <c r="P16" s="14">
        <f t="shared" si="31"/>
        <v>0.69444444444444453</v>
      </c>
      <c r="Q16" s="14">
        <f t="shared" si="32"/>
        <v>0.7236111111111112</v>
      </c>
      <c r="R16" s="15">
        <f t="shared" si="33"/>
        <v>0.75208333333333344</v>
      </c>
      <c r="S16" s="15">
        <f t="shared" si="34"/>
        <v>0.78125000000000011</v>
      </c>
      <c r="T16" s="15">
        <f t="shared" si="35"/>
        <v>0.80972222222222234</v>
      </c>
      <c r="U16" s="15">
        <f t="shared" si="36"/>
        <v>0.83888888888888902</v>
      </c>
      <c r="V16" s="15">
        <f t="shared" si="35"/>
        <v>0.86736111111111125</v>
      </c>
      <c r="W16" s="15">
        <f t="shared" si="36"/>
        <v>0.89652777777777792</v>
      </c>
      <c r="X16" s="98"/>
      <c r="Y16" s="99"/>
      <c r="Z16" s="100">
        <v>8</v>
      </c>
      <c r="AA16" s="101">
        <f>(G16-C16)+(O16-I16)+(W16-Q16)</f>
        <v>0.46111111111111119</v>
      </c>
      <c r="AB16" s="18">
        <f t="shared" si="41"/>
        <v>11.066666666666666</v>
      </c>
      <c r="AC16" s="19">
        <f t="shared" si="42"/>
        <v>11.446666666666667</v>
      </c>
    </row>
    <row r="17" spans="1:29" s="49" customFormat="1" ht="16.5" thickBot="1">
      <c r="A17" s="69" t="s">
        <v>42</v>
      </c>
      <c r="B17" s="70">
        <v>21</v>
      </c>
      <c r="C17" s="52">
        <f>C16+21/1440</f>
        <v>0.33472222222222225</v>
      </c>
      <c r="D17" s="52">
        <f t="shared" si="39"/>
        <v>0.36319444444444449</v>
      </c>
      <c r="E17" s="52">
        <f t="shared" si="40"/>
        <v>0.39236111111111116</v>
      </c>
      <c r="F17" s="52">
        <f t="shared" si="21"/>
        <v>0.42083333333333339</v>
      </c>
      <c r="G17" s="52">
        <f t="shared" si="22"/>
        <v>0.45000000000000007</v>
      </c>
      <c r="H17" s="52">
        <f t="shared" si="23"/>
        <v>0.4784722222222223</v>
      </c>
      <c r="I17" s="53">
        <f t="shared" si="24"/>
        <v>0.50763888888888897</v>
      </c>
      <c r="J17" s="53">
        <f t="shared" si="25"/>
        <v>0.5361111111111112</v>
      </c>
      <c r="K17" s="53">
        <f t="shared" si="26"/>
        <v>0.56527777777777788</v>
      </c>
      <c r="L17" s="53">
        <f t="shared" si="27"/>
        <v>0.59375000000000011</v>
      </c>
      <c r="M17" s="53">
        <f t="shared" si="28"/>
        <v>0.62291666666666679</v>
      </c>
      <c r="N17" s="52">
        <f t="shared" si="29"/>
        <v>0.65138888888888902</v>
      </c>
      <c r="O17" s="52">
        <f t="shared" si="30"/>
        <v>0.68055555555555569</v>
      </c>
      <c r="P17" s="52">
        <f t="shared" si="31"/>
        <v>0.70902777777777792</v>
      </c>
      <c r="Q17" s="52">
        <f t="shared" si="32"/>
        <v>0.7381944444444446</v>
      </c>
      <c r="R17" s="52">
        <f t="shared" si="33"/>
        <v>0.76666666666666683</v>
      </c>
      <c r="S17" s="52">
        <f t="shared" si="34"/>
        <v>0.7958333333333335</v>
      </c>
      <c r="T17" s="52">
        <f t="shared" si="35"/>
        <v>0.82430555555555574</v>
      </c>
      <c r="U17" s="52">
        <f t="shared" si="36"/>
        <v>0.85347222222222241</v>
      </c>
      <c r="V17" s="52"/>
      <c r="W17" s="52"/>
      <c r="X17" s="52"/>
      <c r="Y17" s="71"/>
      <c r="Z17" s="70">
        <v>7</v>
      </c>
      <c r="AA17" s="72">
        <f>(I17-C17)+(U17-M17)</f>
        <v>0.40347222222222234</v>
      </c>
      <c r="AB17" s="27">
        <f t="shared" si="41"/>
        <v>9.6833333333333336</v>
      </c>
      <c r="AC17" s="28">
        <f t="shared" si="42"/>
        <v>10.063333333333334</v>
      </c>
    </row>
    <row r="18" spans="1:29" s="5" customFormat="1" ht="15.75">
      <c r="B18" s="29">
        <f>SUM(B14:B17)</f>
        <v>83</v>
      </c>
      <c r="Y18" s="5" t="s">
        <v>16</v>
      </c>
      <c r="Z18" s="30">
        <f>SUM(Z14:Z17)</f>
        <v>31</v>
      </c>
      <c r="AA18" s="30"/>
      <c r="AB18" s="31">
        <f>SUM(AB14:AB17)</f>
        <v>42.88333333333334</v>
      </c>
      <c r="AC18" s="31">
        <f>SUM(AC14:AC17)</f>
        <v>44.403333333333336</v>
      </c>
    </row>
    <row r="20" spans="1:29" s="1" customFormat="1" ht="16.5" thickBot="1">
      <c r="E20" s="2" t="s">
        <v>35</v>
      </c>
      <c r="K20" s="2"/>
      <c r="L20" s="2"/>
      <c r="M20" s="3" t="s">
        <v>36</v>
      </c>
      <c r="N20" s="2"/>
      <c r="Q20" s="2" t="s">
        <v>22</v>
      </c>
      <c r="T20" s="2" t="s">
        <v>3</v>
      </c>
      <c r="V20" s="4" t="s">
        <v>17</v>
      </c>
    </row>
    <row r="21" spans="1:29" s="5" customFormat="1" ht="15" customHeight="1">
      <c r="A21" s="145" t="s">
        <v>7</v>
      </c>
      <c r="B21" s="147" t="s">
        <v>8</v>
      </c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50" t="s">
        <v>9</v>
      </c>
      <c r="AA21" s="152" t="s">
        <v>10</v>
      </c>
      <c r="AB21" s="153"/>
      <c r="AC21" s="143" t="s">
        <v>11</v>
      </c>
    </row>
    <row r="22" spans="1:29" s="5" customFormat="1" ht="15.75">
      <c r="A22" s="146"/>
      <c r="B22" s="148"/>
      <c r="C22" s="6" t="s">
        <v>12</v>
      </c>
      <c r="D22" s="6" t="s">
        <v>39</v>
      </c>
      <c r="E22" s="6" t="s">
        <v>12</v>
      </c>
      <c r="F22" s="6" t="s">
        <v>39</v>
      </c>
      <c r="G22" s="6" t="s">
        <v>12</v>
      </c>
      <c r="H22" s="6" t="s">
        <v>39</v>
      </c>
      <c r="I22" s="6" t="s">
        <v>12</v>
      </c>
      <c r="J22" s="6" t="s">
        <v>39</v>
      </c>
      <c r="K22" s="6" t="s">
        <v>12</v>
      </c>
      <c r="L22" s="6" t="s">
        <v>39</v>
      </c>
      <c r="M22" s="6" t="s">
        <v>12</v>
      </c>
      <c r="N22" s="6" t="s">
        <v>39</v>
      </c>
      <c r="O22" s="6" t="s">
        <v>12</v>
      </c>
      <c r="P22" s="6" t="s">
        <v>39</v>
      </c>
      <c r="Q22" s="6" t="s">
        <v>12</v>
      </c>
      <c r="R22" s="6" t="s">
        <v>39</v>
      </c>
      <c r="S22" s="6" t="s">
        <v>12</v>
      </c>
      <c r="T22" s="6" t="s">
        <v>39</v>
      </c>
      <c r="U22" s="6" t="s">
        <v>12</v>
      </c>
      <c r="V22" s="6" t="s">
        <v>39</v>
      </c>
      <c r="W22" s="6" t="s">
        <v>12</v>
      </c>
      <c r="X22" s="6" t="s">
        <v>39</v>
      </c>
      <c r="Y22" s="6" t="s">
        <v>12</v>
      </c>
      <c r="Z22" s="151"/>
      <c r="AA22" s="8"/>
      <c r="AB22" s="9"/>
      <c r="AC22" s="144"/>
    </row>
    <row r="23" spans="1:29" s="5" customFormat="1" ht="15.75">
      <c r="A23" s="10" t="s">
        <v>14</v>
      </c>
      <c r="B23" s="11">
        <v>42</v>
      </c>
      <c r="C23" s="12"/>
      <c r="D23" s="13"/>
      <c r="E23" s="15">
        <f>C24+42/1440</f>
        <v>0.36388888888888887</v>
      </c>
      <c r="F23" s="13">
        <f t="shared" ref="F23:F24" si="43">E23+41/1440</f>
        <v>0.3923611111111111</v>
      </c>
      <c r="G23" s="93">
        <f t="shared" ref="G23:G24" si="44">F23+42/1440</f>
        <v>0.42152777777777778</v>
      </c>
      <c r="H23" s="93">
        <f t="shared" ref="H23:H24" si="45">G23+41/1440</f>
        <v>0.45</v>
      </c>
      <c r="I23" s="93">
        <f t="shared" ref="I23:I24" si="46">H23+42/1440</f>
        <v>0.47916666666666669</v>
      </c>
      <c r="J23" s="93">
        <f t="shared" ref="J23:J24" si="47">I23+41/1440</f>
        <v>0.50763888888888886</v>
      </c>
      <c r="K23" s="14">
        <f t="shared" ref="K23:K24" si="48">J23+42/1440</f>
        <v>0.53680555555555554</v>
      </c>
      <c r="L23" s="14">
        <f t="shared" ref="L23:L24" si="49">K23+41/1440</f>
        <v>0.56527777777777777</v>
      </c>
      <c r="M23" s="14">
        <f t="shared" ref="M23:M24" si="50">L23+42/1440</f>
        <v>0.59444444444444444</v>
      </c>
      <c r="N23" s="14">
        <f t="shared" ref="N23:N24" si="51">M23+41/1440</f>
        <v>0.62291666666666667</v>
      </c>
      <c r="O23" s="14">
        <f t="shared" ref="O23:O24" si="52">N23+42/1440</f>
        <v>0.65208333333333335</v>
      </c>
      <c r="P23" s="93">
        <f t="shared" ref="P23:P24" si="53">O23+41/1440</f>
        <v>0.68055555555555558</v>
      </c>
      <c r="Q23" s="93">
        <f t="shared" ref="Q23:Q24" si="54">P23+42/1440</f>
        <v>0.70972222222222225</v>
      </c>
      <c r="R23" s="13">
        <f t="shared" ref="R23:R24" si="55">Q23+41/1440</f>
        <v>0.73819444444444449</v>
      </c>
      <c r="S23" s="13">
        <f t="shared" ref="S23:S24" si="56">R23+42/1440</f>
        <v>0.76736111111111116</v>
      </c>
      <c r="T23" s="13">
        <f t="shared" ref="T23:T24" si="57">S23+41/1440</f>
        <v>0.79583333333333339</v>
      </c>
      <c r="U23" s="13">
        <f t="shared" ref="U23:U24" si="58">T23+42/1440</f>
        <v>0.82500000000000007</v>
      </c>
      <c r="V23" s="13"/>
      <c r="W23" s="13"/>
      <c r="X23" s="13"/>
      <c r="Y23" s="6"/>
      <c r="Z23" s="16">
        <v>6</v>
      </c>
      <c r="AA23" s="48">
        <f>(K23-E23)+(U23-O23)</f>
        <v>0.34583333333333338</v>
      </c>
      <c r="AB23" s="18">
        <f>HOUR(AA23)+MINUTE(AA23)/60</f>
        <v>8.3000000000000007</v>
      </c>
      <c r="AC23" s="19">
        <f>AB23+0.38</f>
        <v>8.6800000000000015</v>
      </c>
    </row>
    <row r="24" spans="1:29" s="5" customFormat="1" ht="15.75">
      <c r="A24" s="10" t="s">
        <v>15</v>
      </c>
      <c r="B24" s="11">
        <v>41</v>
      </c>
      <c r="C24" s="12">
        <v>0.3347222222222222</v>
      </c>
      <c r="D24" s="13">
        <f t="shared" ref="D24" si="59">C24+41/1440</f>
        <v>0.36319444444444443</v>
      </c>
      <c r="E24" s="13">
        <f t="shared" ref="E24" si="60">D24+42/1440</f>
        <v>0.3923611111111111</v>
      </c>
      <c r="F24" s="13">
        <f t="shared" si="43"/>
        <v>0.42083333333333334</v>
      </c>
      <c r="G24" s="13">
        <f t="shared" si="44"/>
        <v>0.45</v>
      </c>
      <c r="H24" s="13">
        <f t="shared" si="45"/>
        <v>0.47847222222222224</v>
      </c>
      <c r="I24" s="14">
        <f t="shared" si="46"/>
        <v>0.50763888888888886</v>
      </c>
      <c r="J24" s="14">
        <f t="shared" si="47"/>
        <v>0.53611111111111109</v>
      </c>
      <c r="K24" s="14">
        <f t="shared" si="48"/>
        <v>0.56527777777777777</v>
      </c>
      <c r="L24" s="93">
        <f t="shared" si="49"/>
        <v>0.59375</v>
      </c>
      <c r="M24" s="93">
        <f t="shared" si="50"/>
        <v>0.62291666666666667</v>
      </c>
      <c r="N24" s="93">
        <f t="shared" si="51"/>
        <v>0.65138888888888891</v>
      </c>
      <c r="O24" s="14">
        <f t="shared" si="52"/>
        <v>0.68055555555555558</v>
      </c>
      <c r="P24" s="14">
        <f t="shared" si="53"/>
        <v>0.70902777777777781</v>
      </c>
      <c r="Q24" s="14">
        <f t="shared" si="54"/>
        <v>0.73819444444444449</v>
      </c>
      <c r="R24" s="13">
        <f t="shared" si="55"/>
        <v>0.76666666666666672</v>
      </c>
      <c r="S24" s="13">
        <f t="shared" si="56"/>
        <v>0.79583333333333339</v>
      </c>
      <c r="T24" s="13">
        <f t="shared" si="57"/>
        <v>0.82430555555555562</v>
      </c>
      <c r="U24" s="13">
        <f t="shared" si="58"/>
        <v>0.8534722222222223</v>
      </c>
      <c r="V24" s="13"/>
      <c r="W24" s="13"/>
      <c r="X24" s="13"/>
      <c r="Y24" s="6"/>
      <c r="Z24" s="16">
        <v>7</v>
      </c>
      <c r="AA24" s="79">
        <f>(I24-C24)+(O24-K24)+(U24-Q24)</f>
        <v>0.40347222222222229</v>
      </c>
      <c r="AB24" s="18">
        <f t="shared" ref="AB24" si="61">HOUR(AA24)+MINUTE(AA24)/60</f>
        <v>9.6833333333333336</v>
      </c>
      <c r="AC24" s="19">
        <f t="shared" ref="AC24" si="62">AB24+0.38</f>
        <v>10.063333333333334</v>
      </c>
    </row>
    <row r="25" spans="1:29" s="5" customFormat="1" ht="15.75">
      <c r="B25" s="29">
        <f>SUM(B23:B24)</f>
        <v>83</v>
      </c>
      <c r="Y25" s="5" t="s">
        <v>16</v>
      </c>
      <c r="Z25" s="30">
        <f>SUM(Z23:Z24)</f>
        <v>13</v>
      </c>
      <c r="AA25" s="30"/>
      <c r="AB25" s="31">
        <f>SUM(AB23:AB24)</f>
        <v>17.983333333333334</v>
      </c>
      <c r="AC25" s="31">
        <f>SUM(AC23:AC24)</f>
        <v>18.743333333333336</v>
      </c>
    </row>
    <row r="26" spans="1:29" s="5" customFormat="1" ht="15.75">
      <c r="B26" s="29"/>
      <c r="Z26" s="39"/>
      <c r="AA26" s="39"/>
      <c r="AB26" s="59"/>
      <c r="AC26" s="59"/>
    </row>
    <row r="27" spans="1:29" s="1" customFormat="1" ht="16.5" thickBot="1">
      <c r="E27" s="2" t="s">
        <v>35</v>
      </c>
      <c r="K27" s="2"/>
      <c r="L27" s="2"/>
      <c r="M27" s="3" t="s">
        <v>40</v>
      </c>
      <c r="N27" s="2"/>
      <c r="Q27" s="2" t="s">
        <v>41</v>
      </c>
      <c r="T27" s="2" t="s">
        <v>3</v>
      </c>
      <c r="V27" s="4" t="s">
        <v>17</v>
      </c>
    </row>
    <row r="28" spans="1:29" s="5" customFormat="1" ht="15" customHeight="1">
      <c r="A28" s="145" t="s">
        <v>7</v>
      </c>
      <c r="B28" s="147" t="s">
        <v>8</v>
      </c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50" t="s">
        <v>9</v>
      </c>
      <c r="AA28" s="152" t="s">
        <v>10</v>
      </c>
      <c r="AB28" s="153"/>
      <c r="AC28" s="143" t="s">
        <v>11</v>
      </c>
    </row>
    <row r="29" spans="1:29" s="5" customFormat="1" ht="15.75">
      <c r="A29" s="146"/>
      <c r="B29" s="148"/>
      <c r="C29" s="6" t="s">
        <v>12</v>
      </c>
      <c r="D29" s="6" t="s">
        <v>39</v>
      </c>
      <c r="E29" s="6" t="s">
        <v>12</v>
      </c>
      <c r="F29" s="6" t="s">
        <v>39</v>
      </c>
      <c r="G29" s="6" t="s">
        <v>12</v>
      </c>
      <c r="H29" s="6" t="s">
        <v>39</v>
      </c>
      <c r="I29" s="6" t="s">
        <v>12</v>
      </c>
      <c r="J29" s="6" t="s">
        <v>39</v>
      </c>
      <c r="K29" s="6" t="s">
        <v>12</v>
      </c>
      <c r="L29" s="6" t="s">
        <v>39</v>
      </c>
      <c r="M29" s="6" t="s">
        <v>12</v>
      </c>
      <c r="N29" s="6" t="s">
        <v>39</v>
      </c>
      <c r="O29" s="6" t="s">
        <v>12</v>
      </c>
      <c r="P29" s="6" t="s">
        <v>39</v>
      </c>
      <c r="Q29" s="6" t="s">
        <v>12</v>
      </c>
      <c r="R29" s="6" t="s">
        <v>39</v>
      </c>
      <c r="S29" s="6" t="s">
        <v>12</v>
      </c>
      <c r="T29" s="6" t="s">
        <v>39</v>
      </c>
      <c r="U29" s="6" t="s">
        <v>12</v>
      </c>
      <c r="V29" s="6" t="s">
        <v>39</v>
      </c>
      <c r="W29" s="6" t="s">
        <v>12</v>
      </c>
      <c r="X29" s="6" t="s">
        <v>39</v>
      </c>
      <c r="Y29" s="6" t="s">
        <v>12</v>
      </c>
      <c r="Z29" s="151"/>
      <c r="AA29" s="8"/>
      <c r="AB29" s="9"/>
      <c r="AC29" s="144"/>
    </row>
    <row r="30" spans="1:29" s="49" customFormat="1" ht="15.75">
      <c r="A30" s="40" t="s">
        <v>14</v>
      </c>
      <c r="B30" s="11">
        <v>28</v>
      </c>
      <c r="C30" s="15"/>
      <c r="D30" s="15"/>
      <c r="E30" s="15">
        <f>C32+28/1440</f>
        <v>0.35833333333333334</v>
      </c>
      <c r="F30" s="15">
        <f t="shared" ref="F30:F32" si="63">E30+41/1440</f>
        <v>0.38680555555555557</v>
      </c>
      <c r="G30" s="15">
        <f t="shared" ref="G30:G32" si="64">F30+42/1440</f>
        <v>0.41597222222222224</v>
      </c>
      <c r="H30" s="15">
        <f t="shared" ref="H30:H32" si="65">G30+41/1440</f>
        <v>0.44444444444444448</v>
      </c>
      <c r="I30" s="93">
        <f t="shared" ref="I30:I32" si="66">H30+42/1440</f>
        <v>0.47361111111111115</v>
      </c>
      <c r="J30" s="93">
        <f t="shared" ref="J30:J32" si="67">I30+41/1440</f>
        <v>0.50208333333333333</v>
      </c>
      <c r="K30" s="14">
        <f t="shared" ref="K30:K32" si="68">J30+42/1440</f>
        <v>0.53125</v>
      </c>
      <c r="L30" s="14">
        <f t="shared" ref="L30:L32" si="69">K30+41/1440</f>
        <v>0.55972222222222223</v>
      </c>
      <c r="M30" s="14">
        <f t="shared" ref="M30:M32" si="70">L30+42/1440</f>
        <v>0.58888888888888891</v>
      </c>
      <c r="N30" s="15">
        <f t="shared" ref="N30:N32" si="71">M30+41/1440</f>
        <v>0.61736111111111114</v>
      </c>
      <c r="O30" s="15">
        <f t="shared" ref="O30:O32" si="72">N30+42/1440</f>
        <v>0.64652777777777781</v>
      </c>
      <c r="P30" s="15">
        <f t="shared" ref="P30:P32" si="73">O30+41/1440</f>
        <v>0.67500000000000004</v>
      </c>
      <c r="Q30" s="15">
        <f t="shared" ref="Q30:Q32" si="74">P30+42/1440</f>
        <v>0.70416666666666672</v>
      </c>
      <c r="R30" s="15">
        <f t="shared" ref="R30:R32" si="75">Q30+41/1440</f>
        <v>0.73263888888888895</v>
      </c>
      <c r="S30" s="15">
        <f t="shared" ref="S30:S32" si="76">R30+42/1440</f>
        <v>0.76180555555555562</v>
      </c>
      <c r="T30" s="15"/>
      <c r="U30" s="15"/>
      <c r="V30" s="15"/>
      <c r="W30" s="15"/>
      <c r="X30" s="15"/>
      <c r="Y30" s="95"/>
      <c r="Z30" s="16">
        <v>6</v>
      </c>
      <c r="AA30" s="48">
        <f>(K30-E30)+(S30-M30)</f>
        <v>0.34583333333333338</v>
      </c>
      <c r="AB30" s="18">
        <f t="shared" ref="AB30:AB32" si="77">HOUR(AA30)+MINUTE(AA30)/60</f>
        <v>8.3000000000000007</v>
      </c>
      <c r="AC30" s="19">
        <f t="shared" ref="AC30:AC32" si="78">AB30+0.38</f>
        <v>8.6800000000000015</v>
      </c>
    </row>
    <row r="31" spans="1:29" s="49" customFormat="1" ht="15.75">
      <c r="A31" s="40" t="s">
        <v>15</v>
      </c>
      <c r="B31" s="11">
        <v>28</v>
      </c>
      <c r="C31" s="63">
        <v>0.32013888888888892</v>
      </c>
      <c r="D31" s="15">
        <f t="shared" ref="D31:D32" si="79">C31+41/1440</f>
        <v>0.34861111111111115</v>
      </c>
      <c r="E31" s="15">
        <f t="shared" ref="E31:E32" si="80">D31+42/1440</f>
        <v>0.37777777777777782</v>
      </c>
      <c r="F31" s="15">
        <f t="shared" si="63"/>
        <v>0.40625000000000006</v>
      </c>
      <c r="G31" s="14">
        <f t="shared" si="64"/>
        <v>0.43541666666666673</v>
      </c>
      <c r="H31" s="14">
        <f t="shared" si="65"/>
        <v>0.46388888888888896</v>
      </c>
      <c r="I31" s="14">
        <f t="shared" si="66"/>
        <v>0.49305555555555564</v>
      </c>
      <c r="J31" s="15">
        <f t="shared" si="67"/>
        <v>0.52152777777777781</v>
      </c>
      <c r="K31" s="15">
        <f t="shared" si="68"/>
        <v>0.55069444444444449</v>
      </c>
      <c r="L31" s="15">
        <f t="shared" si="69"/>
        <v>0.57916666666666672</v>
      </c>
      <c r="M31" s="15">
        <f t="shared" si="70"/>
        <v>0.60833333333333339</v>
      </c>
      <c r="N31" s="15">
        <f t="shared" si="71"/>
        <v>0.63680555555555562</v>
      </c>
      <c r="O31" s="14">
        <f t="shared" si="72"/>
        <v>0.6659722222222223</v>
      </c>
      <c r="P31" s="14">
        <f t="shared" si="73"/>
        <v>0.69444444444444453</v>
      </c>
      <c r="Q31" s="14">
        <f t="shared" si="74"/>
        <v>0.7236111111111112</v>
      </c>
      <c r="R31" s="15">
        <f t="shared" si="75"/>
        <v>0.75208333333333344</v>
      </c>
      <c r="S31" s="15">
        <f t="shared" si="76"/>
        <v>0.78125000000000011</v>
      </c>
      <c r="T31" s="15">
        <f t="shared" ref="T31:T32" si="81">S31+41/1440</f>
        <v>0.80972222222222234</v>
      </c>
      <c r="U31" s="15">
        <f t="shared" ref="U31:U32" si="82">T31+42/1440</f>
        <v>0.83888888888888902</v>
      </c>
      <c r="V31" s="15"/>
      <c r="W31" s="15"/>
      <c r="X31" s="98"/>
      <c r="Y31" s="99"/>
      <c r="Z31" s="100">
        <v>7</v>
      </c>
      <c r="AA31" s="101">
        <f>(G31-C31)+(O31-I31)+(U31-Q31)</f>
        <v>0.40347222222222229</v>
      </c>
      <c r="AB31" s="18">
        <f t="shared" si="77"/>
        <v>9.6833333333333336</v>
      </c>
      <c r="AC31" s="19">
        <f t="shared" si="78"/>
        <v>10.063333333333334</v>
      </c>
    </row>
    <row r="32" spans="1:29" s="49" customFormat="1" ht="16.5" thickBot="1">
      <c r="A32" s="51" t="s">
        <v>32</v>
      </c>
      <c r="B32" s="70">
        <v>27</v>
      </c>
      <c r="C32" s="52">
        <f>C31+27/1440</f>
        <v>0.33888888888888891</v>
      </c>
      <c r="D32" s="52">
        <f t="shared" si="79"/>
        <v>0.36736111111111114</v>
      </c>
      <c r="E32" s="52">
        <f t="shared" si="80"/>
        <v>0.39652777777777781</v>
      </c>
      <c r="F32" s="52">
        <f t="shared" si="63"/>
        <v>0.42500000000000004</v>
      </c>
      <c r="G32" s="52">
        <f t="shared" si="64"/>
        <v>0.45416666666666672</v>
      </c>
      <c r="H32" s="52">
        <f t="shared" si="65"/>
        <v>0.48263888888888895</v>
      </c>
      <c r="I32" s="53">
        <f t="shared" si="66"/>
        <v>0.51180555555555562</v>
      </c>
      <c r="J32" s="53">
        <f t="shared" si="67"/>
        <v>0.54027777777777786</v>
      </c>
      <c r="K32" s="53">
        <f t="shared" si="68"/>
        <v>0.56944444444444453</v>
      </c>
      <c r="L32" s="53">
        <f t="shared" si="69"/>
        <v>0.59791666666666676</v>
      </c>
      <c r="M32" s="53">
        <f t="shared" si="70"/>
        <v>0.62708333333333344</v>
      </c>
      <c r="N32" s="52">
        <f t="shared" si="71"/>
        <v>0.65555555555555567</v>
      </c>
      <c r="O32" s="52">
        <f t="shared" si="72"/>
        <v>0.68472222222222234</v>
      </c>
      <c r="P32" s="52">
        <f t="shared" si="73"/>
        <v>0.71319444444444458</v>
      </c>
      <c r="Q32" s="52">
        <f t="shared" si="74"/>
        <v>0.74236111111111125</v>
      </c>
      <c r="R32" s="52">
        <f t="shared" si="75"/>
        <v>0.77083333333333348</v>
      </c>
      <c r="S32" s="52">
        <f t="shared" si="76"/>
        <v>0.80000000000000016</v>
      </c>
      <c r="T32" s="52">
        <f t="shared" si="81"/>
        <v>0.82847222222222239</v>
      </c>
      <c r="U32" s="52">
        <f t="shared" si="82"/>
        <v>0.85763888888888906</v>
      </c>
      <c r="V32" s="52"/>
      <c r="W32" s="52"/>
      <c r="X32" s="52"/>
      <c r="Y32" s="71"/>
      <c r="Z32" s="70">
        <v>7</v>
      </c>
      <c r="AA32" s="72">
        <f>(I32-C32)+(U32-M32)</f>
        <v>0.40347222222222234</v>
      </c>
      <c r="AB32" s="27">
        <f t="shared" si="77"/>
        <v>9.6833333333333336</v>
      </c>
      <c r="AC32" s="28">
        <f t="shared" si="78"/>
        <v>10.063333333333334</v>
      </c>
    </row>
    <row r="33" spans="1:29" s="5" customFormat="1" ht="15.75">
      <c r="B33" s="29">
        <f>SUM(B30:B32)</f>
        <v>83</v>
      </c>
      <c r="Y33" s="5" t="s">
        <v>16</v>
      </c>
      <c r="Z33" s="30">
        <f>SUM(Z30:Z32)</f>
        <v>20</v>
      </c>
      <c r="AA33" s="30"/>
      <c r="AB33" s="31">
        <f>SUM(AB30:AB32)</f>
        <v>27.666666666666668</v>
      </c>
      <c r="AC33" s="31">
        <f>SUM(AC30:AC32)</f>
        <v>28.806666666666672</v>
      </c>
    </row>
    <row r="35" spans="1:29" s="1" customFormat="1" ht="16.5" thickBot="1">
      <c r="E35" s="2" t="s">
        <v>35</v>
      </c>
      <c r="K35" s="2"/>
      <c r="L35" s="2"/>
      <c r="M35" s="3" t="s">
        <v>40</v>
      </c>
      <c r="N35" s="2"/>
      <c r="Q35" s="2" t="s">
        <v>2</v>
      </c>
      <c r="U35" s="2" t="s">
        <v>3</v>
      </c>
      <c r="W35" s="4" t="s">
        <v>18</v>
      </c>
    </row>
    <row r="36" spans="1:29" s="5" customFormat="1" ht="15" customHeight="1">
      <c r="A36" s="145" t="s">
        <v>7</v>
      </c>
      <c r="B36" s="147" t="s">
        <v>8</v>
      </c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50" t="s">
        <v>9</v>
      </c>
      <c r="AA36" s="152" t="s">
        <v>10</v>
      </c>
      <c r="AB36" s="153"/>
      <c r="AC36" s="143" t="s">
        <v>11</v>
      </c>
    </row>
    <row r="37" spans="1:29" s="5" customFormat="1" ht="15.75">
      <c r="A37" s="146"/>
      <c r="B37" s="148"/>
      <c r="C37" s="6" t="s">
        <v>12</v>
      </c>
      <c r="D37" s="6" t="s">
        <v>39</v>
      </c>
      <c r="E37" s="6" t="s">
        <v>12</v>
      </c>
      <c r="F37" s="6" t="s">
        <v>39</v>
      </c>
      <c r="G37" s="6" t="s">
        <v>12</v>
      </c>
      <c r="H37" s="6" t="s">
        <v>39</v>
      </c>
      <c r="I37" s="6" t="s">
        <v>12</v>
      </c>
      <c r="J37" s="6" t="s">
        <v>39</v>
      </c>
      <c r="K37" s="6" t="s">
        <v>12</v>
      </c>
      <c r="L37" s="6" t="s">
        <v>39</v>
      </c>
      <c r="M37" s="6" t="s">
        <v>12</v>
      </c>
      <c r="N37" s="6" t="s">
        <v>39</v>
      </c>
      <c r="O37" s="6" t="s">
        <v>12</v>
      </c>
      <c r="P37" s="6" t="s">
        <v>39</v>
      </c>
      <c r="Q37" s="6" t="s">
        <v>12</v>
      </c>
      <c r="R37" s="6" t="s">
        <v>39</v>
      </c>
      <c r="S37" s="6" t="s">
        <v>12</v>
      </c>
      <c r="T37" s="6" t="s">
        <v>39</v>
      </c>
      <c r="U37" s="6" t="s">
        <v>12</v>
      </c>
      <c r="V37" s="6" t="s">
        <v>39</v>
      </c>
      <c r="W37" s="6" t="s">
        <v>12</v>
      </c>
      <c r="X37" s="6" t="s">
        <v>39</v>
      </c>
      <c r="Y37" s="6" t="s">
        <v>12</v>
      </c>
      <c r="Z37" s="151"/>
      <c r="AA37" s="8"/>
      <c r="AB37" s="9"/>
      <c r="AC37" s="144"/>
    </row>
    <row r="38" spans="1:29" s="49" customFormat="1" ht="16.5" thickBot="1">
      <c r="A38" s="50" t="s">
        <v>14</v>
      </c>
      <c r="B38" s="64">
        <v>83</v>
      </c>
      <c r="C38" s="65">
        <v>0.38263888888888892</v>
      </c>
      <c r="D38" s="66">
        <f>C38+41/1440</f>
        <v>0.41111111111111115</v>
      </c>
      <c r="E38" s="66">
        <f>D38+42/1440</f>
        <v>0.44027777777777782</v>
      </c>
      <c r="F38" s="66">
        <f t="shared" ref="F38" si="83">E38+41/1440</f>
        <v>0.46875000000000006</v>
      </c>
      <c r="G38" s="66">
        <f t="shared" ref="G38" si="84">F38+42/1440</f>
        <v>0.49791666666666673</v>
      </c>
      <c r="H38" s="66">
        <f t="shared" ref="H38" si="85">G38+41/1440</f>
        <v>0.52638888888888891</v>
      </c>
      <c r="I38" s="23">
        <f t="shared" ref="I38" si="86">H38+42/1440</f>
        <v>0.55555555555555558</v>
      </c>
      <c r="J38" s="23">
        <f t="shared" ref="J38" si="87">I38+41/1440</f>
        <v>0.58402777777777781</v>
      </c>
      <c r="K38" s="23">
        <f t="shared" ref="K38" si="88">J38+42/1440</f>
        <v>0.61319444444444449</v>
      </c>
      <c r="L38" s="66">
        <f t="shared" ref="L38" si="89">K38+41/1440</f>
        <v>0.64166666666666672</v>
      </c>
      <c r="M38" s="66">
        <f t="shared" ref="M38" si="90">L38+42/1440</f>
        <v>0.67083333333333339</v>
      </c>
      <c r="N38" s="66">
        <f t="shared" ref="N38" si="91">M38+41/1440</f>
        <v>0.69930555555555562</v>
      </c>
      <c r="O38" s="66">
        <f t="shared" ref="O38" si="92">N38+42/1440</f>
        <v>0.7284722222222223</v>
      </c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25">
        <v>5</v>
      </c>
      <c r="AA38" s="58">
        <f>(I38-C38)+(O38-K38)</f>
        <v>0.28819444444444448</v>
      </c>
      <c r="AB38" s="27">
        <f>HOUR(AA38)+MINUTE(AA38)/60</f>
        <v>6.916666666666667</v>
      </c>
      <c r="AC38" s="28">
        <f>AB38+0.38</f>
        <v>7.2966666666666669</v>
      </c>
    </row>
    <row r="39" spans="1:29" s="1" customFormat="1">
      <c r="Z39" s="102">
        <f>SUM(Z38)</f>
        <v>5</v>
      </c>
      <c r="AA39" s="103"/>
      <c r="AB39" s="104">
        <f>SUM(AB38)</f>
        <v>6.916666666666667</v>
      </c>
      <c r="AC39" s="104">
        <f>SUM(AC38)</f>
        <v>7.2966666666666669</v>
      </c>
    </row>
    <row r="40" spans="1:29" s="1" customFormat="1">
      <c r="Z40" s="105"/>
      <c r="AA40" s="106"/>
      <c r="AB40" s="107"/>
      <c r="AC40" s="107"/>
    </row>
    <row r="41" spans="1:29" ht="15.75">
      <c r="A41" s="5" t="s">
        <v>43</v>
      </c>
      <c r="B41" s="5"/>
    </row>
    <row r="42" spans="1:29" ht="15.75">
      <c r="A42" s="7" t="s">
        <v>12</v>
      </c>
      <c r="B42" s="36"/>
    </row>
    <row r="43" spans="1:29" ht="15.75">
      <c r="A43" s="7" t="s">
        <v>39</v>
      </c>
      <c r="B43" s="37">
        <v>41</v>
      </c>
    </row>
    <row r="44" spans="1:29" ht="15.75">
      <c r="A44" s="7" t="s">
        <v>12</v>
      </c>
      <c r="B44" s="37">
        <v>42</v>
      </c>
    </row>
    <row r="45" spans="1:29" ht="15.75">
      <c r="A45" s="38"/>
      <c r="B45" s="39">
        <f>SUM(B43:B44)</f>
        <v>83</v>
      </c>
    </row>
  </sheetData>
  <mergeCells count="30">
    <mergeCell ref="AC36:AC37"/>
    <mergeCell ref="A28:A29"/>
    <mergeCell ref="B28:B29"/>
    <mergeCell ref="C28:Y28"/>
    <mergeCell ref="Z28:Z29"/>
    <mergeCell ref="AA28:AB28"/>
    <mergeCell ref="AC28:AC29"/>
    <mergeCell ref="A36:A37"/>
    <mergeCell ref="B36:B37"/>
    <mergeCell ref="C36:Y36"/>
    <mergeCell ref="Z36:Z37"/>
    <mergeCell ref="AA36:AB36"/>
    <mergeCell ref="AC21:AC22"/>
    <mergeCell ref="A12:A13"/>
    <mergeCell ref="B12:B13"/>
    <mergeCell ref="C12:Y12"/>
    <mergeCell ref="Z12:Z13"/>
    <mergeCell ref="AA12:AB12"/>
    <mergeCell ref="AC12:AC13"/>
    <mergeCell ref="A21:A22"/>
    <mergeCell ref="B21:B22"/>
    <mergeCell ref="C21:Y21"/>
    <mergeCell ref="Z21:Z22"/>
    <mergeCell ref="AA21:AB21"/>
    <mergeCell ref="AC3:AC4"/>
    <mergeCell ref="A3:A4"/>
    <mergeCell ref="B3:B4"/>
    <mergeCell ref="C3:Y3"/>
    <mergeCell ref="Z3:Z4"/>
    <mergeCell ref="AA3:AB3"/>
  </mergeCells>
  <pageMargins left="0.11811023622047245" right="0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J44"/>
  <sheetViews>
    <sheetView zoomScale="80" zoomScaleNormal="80" workbookViewId="0">
      <selection activeCell="N13" sqref="N13:O13"/>
    </sheetView>
  </sheetViews>
  <sheetFormatPr defaultRowHeight="15"/>
  <cols>
    <col min="1" max="2" width="9.140625" style="1"/>
    <col min="3" max="32" width="6.85546875" style="1" customWidth="1"/>
    <col min="33" max="62" width="9.140625" style="1"/>
  </cols>
  <sheetData>
    <row r="1" spans="1:40" s="1" customFormat="1" ht="15.75">
      <c r="G1" s="2" t="s">
        <v>44</v>
      </c>
      <c r="K1" s="2"/>
      <c r="L1" s="2"/>
      <c r="M1" s="2"/>
      <c r="N1" s="2"/>
      <c r="O1" s="1" t="s">
        <v>45</v>
      </c>
      <c r="T1" s="2" t="s">
        <v>22</v>
      </c>
      <c r="W1" s="2" t="s">
        <v>3</v>
      </c>
      <c r="Y1" s="4" t="s">
        <v>4</v>
      </c>
    </row>
    <row r="2" spans="1:40" s="1" customFormat="1" ht="15.75" thickBot="1">
      <c r="J2" s="1" t="s">
        <v>46</v>
      </c>
      <c r="O2" s="1" t="s">
        <v>47</v>
      </c>
    </row>
    <row r="3" spans="1:40" s="5" customFormat="1" ht="15" customHeight="1">
      <c r="A3" s="145" t="s">
        <v>7</v>
      </c>
      <c r="B3" s="147" t="s">
        <v>8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50" t="s">
        <v>9</v>
      </c>
      <c r="AH3" s="152" t="s">
        <v>10</v>
      </c>
      <c r="AI3" s="153"/>
      <c r="AJ3" s="143" t="s">
        <v>11</v>
      </c>
      <c r="AL3" s="108"/>
      <c r="AM3" s="108"/>
      <c r="AN3" s="108"/>
    </row>
    <row r="4" spans="1:40" s="5" customFormat="1" ht="15.75">
      <c r="A4" s="146"/>
      <c r="B4" s="148"/>
      <c r="C4" s="6" t="s">
        <v>12</v>
      </c>
      <c r="D4" s="6" t="s">
        <v>48</v>
      </c>
      <c r="E4" s="6" t="s">
        <v>12</v>
      </c>
      <c r="F4" s="6" t="s">
        <v>48</v>
      </c>
      <c r="G4" s="6" t="s">
        <v>12</v>
      </c>
      <c r="H4" s="6" t="s">
        <v>48</v>
      </c>
      <c r="I4" s="6" t="s">
        <v>12</v>
      </c>
      <c r="J4" s="6" t="s">
        <v>48</v>
      </c>
      <c r="K4" s="6" t="s">
        <v>12</v>
      </c>
      <c r="L4" s="6" t="s">
        <v>48</v>
      </c>
      <c r="M4" s="6" t="s">
        <v>12</v>
      </c>
      <c r="N4" s="6" t="s">
        <v>48</v>
      </c>
      <c r="O4" s="6" t="s">
        <v>12</v>
      </c>
      <c r="P4" s="6" t="s">
        <v>48</v>
      </c>
      <c r="Q4" s="6" t="s">
        <v>12</v>
      </c>
      <c r="R4" s="6" t="s">
        <v>48</v>
      </c>
      <c r="S4" s="6" t="s">
        <v>12</v>
      </c>
      <c r="T4" s="6" t="s">
        <v>48</v>
      </c>
      <c r="U4" s="6" t="s">
        <v>12</v>
      </c>
      <c r="V4" s="6" t="s">
        <v>48</v>
      </c>
      <c r="W4" s="6" t="s">
        <v>12</v>
      </c>
      <c r="X4" s="6" t="s">
        <v>48</v>
      </c>
      <c r="Y4" s="6" t="s">
        <v>12</v>
      </c>
      <c r="Z4" s="6" t="s">
        <v>48</v>
      </c>
      <c r="AA4" s="6" t="s">
        <v>12</v>
      </c>
      <c r="AB4" s="6" t="s">
        <v>48</v>
      </c>
      <c r="AC4" s="6" t="s">
        <v>12</v>
      </c>
      <c r="AD4" s="6" t="s">
        <v>48</v>
      </c>
      <c r="AE4" s="6" t="s">
        <v>12</v>
      </c>
      <c r="AF4" s="6" t="s">
        <v>48</v>
      </c>
      <c r="AG4" s="151"/>
      <c r="AH4" s="8"/>
      <c r="AI4" s="9"/>
      <c r="AJ4" s="144"/>
      <c r="AL4" s="38"/>
      <c r="AM4" s="109"/>
      <c r="AN4" s="108"/>
    </row>
    <row r="5" spans="1:40" s="5" customFormat="1" ht="15.75">
      <c r="A5" s="10" t="s">
        <v>14</v>
      </c>
      <c r="B5" s="11">
        <v>35</v>
      </c>
      <c r="C5" s="12">
        <v>0.30902777777777779</v>
      </c>
      <c r="D5" s="77">
        <f>C5+35/1440</f>
        <v>0.33333333333333337</v>
      </c>
      <c r="E5" s="13">
        <f>C6+35/1440</f>
        <v>0.35763888888888895</v>
      </c>
      <c r="F5" s="13">
        <f>E5+35/1440</f>
        <v>0.38194444444444453</v>
      </c>
      <c r="G5" s="13">
        <f t="shared" ref="G5:Y5" si="0">F5+35/1440</f>
        <v>0.40625000000000011</v>
      </c>
      <c r="H5" s="13">
        <f t="shared" si="0"/>
        <v>0.43055555555555569</v>
      </c>
      <c r="I5" s="14">
        <f t="shared" si="0"/>
        <v>0.45486111111111127</v>
      </c>
      <c r="J5" s="14">
        <f t="shared" si="0"/>
        <v>0.47916666666666685</v>
      </c>
      <c r="K5" s="14">
        <f t="shared" si="0"/>
        <v>0.50347222222222243</v>
      </c>
      <c r="L5" s="93">
        <f t="shared" si="0"/>
        <v>0.52777777777777801</v>
      </c>
      <c r="M5" s="93">
        <f t="shared" si="0"/>
        <v>0.55208333333333359</v>
      </c>
      <c r="N5" s="15">
        <f t="shared" si="0"/>
        <v>0.57638888888888917</v>
      </c>
      <c r="O5" s="15">
        <f t="shared" si="0"/>
        <v>0.60069444444444475</v>
      </c>
      <c r="P5" s="15">
        <f t="shared" si="0"/>
        <v>0.62500000000000033</v>
      </c>
      <c r="Q5" s="14">
        <f t="shared" si="0"/>
        <v>0.64930555555555591</v>
      </c>
      <c r="R5" s="14">
        <f t="shared" si="0"/>
        <v>0.67361111111111149</v>
      </c>
      <c r="S5" s="14">
        <f t="shared" si="0"/>
        <v>0.69791666666666707</v>
      </c>
      <c r="T5" s="93">
        <f t="shared" si="0"/>
        <v>0.72222222222222265</v>
      </c>
      <c r="U5" s="93">
        <f t="shared" si="0"/>
        <v>0.74652777777777823</v>
      </c>
      <c r="V5" s="13">
        <f t="shared" si="0"/>
        <v>0.77083333333333381</v>
      </c>
      <c r="W5" s="13">
        <f t="shared" si="0"/>
        <v>0.79513888888888939</v>
      </c>
      <c r="X5" s="13">
        <f t="shared" si="0"/>
        <v>0.81944444444444497</v>
      </c>
      <c r="Y5" s="13">
        <f t="shared" si="0"/>
        <v>0.84375000000000056</v>
      </c>
      <c r="Z5" s="93"/>
      <c r="AA5" s="93"/>
      <c r="AB5" s="93"/>
      <c r="AC5" s="93"/>
      <c r="AD5" s="13"/>
      <c r="AE5" s="13"/>
      <c r="AF5" s="6"/>
      <c r="AG5" s="16">
        <v>9</v>
      </c>
      <c r="AH5" s="17">
        <f>(I5-C5)+(Q5-K5)+(Y5-S5)</f>
        <v>0.43750000000000044</v>
      </c>
      <c r="AI5" s="18">
        <f>HOUR(AH5)+MINUTE(AH5)/60</f>
        <v>10.5</v>
      </c>
      <c r="AJ5" s="19">
        <f>AI5+0.38</f>
        <v>10.88</v>
      </c>
      <c r="AL5" s="38"/>
      <c r="AM5" s="39"/>
      <c r="AN5" s="108"/>
    </row>
    <row r="6" spans="1:40" s="5" customFormat="1" ht="16.5" thickBot="1">
      <c r="A6" s="20" t="s">
        <v>32</v>
      </c>
      <c r="B6" s="21">
        <v>35</v>
      </c>
      <c r="C6" s="22">
        <f>C5+35/1440</f>
        <v>0.33333333333333337</v>
      </c>
      <c r="D6" s="22">
        <f>C6+35/1440</f>
        <v>0.35763888888888895</v>
      </c>
      <c r="E6" s="66">
        <f t="shared" ref="E6:AA6" si="1">D6+35/1440</f>
        <v>0.38194444444444453</v>
      </c>
      <c r="F6" s="22">
        <f t="shared" si="1"/>
        <v>0.40625000000000011</v>
      </c>
      <c r="G6" s="22">
        <f t="shared" si="1"/>
        <v>0.43055555555555569</v>
      </c>
      <c r="H6" s="22">
        <f t="shared" si="1"/>
        <v>0.45486111111111127</v>
      </c>
      <c r="I6" s="67">
        <f t="shared" si="1"/>
        <v>0.47916666666666685</v>
      </c>
      <c r="J6" s="67">
        <f t="shared" si="1"/>
        <v>0.50347222222222243</v>
      </c>
      <c r="K6" s="53">
        <f t="shared" si="1"/>
        <v>0.52777777777777801</v>
      </c>
      <c r="L6" s="53">
        <f t="shared" si="1"/>
        <v>0.55208333333333359</v>
      </c>
      <c r="M6" s="53">
        <f t="shared" si="1"/>
        <v>0.57638888888888917</v>
      </c>
      <c r="N6" s="66">
        <f t="shared" si="1"/>
        <v>0.60069444444444475</v>
      </c>
      <c r="O6" s="66">
        <f t="shared" si="1"/>
        <v>0.62500000000000033</v>
      </c>
      <c r="P6" s="66">
        <f t="shared" si="1"/>
        <v>0.64930555555555591</v>
      </c>
      <c r="Q6" s="67">
        <f t="shared" si="1"/>
        <v>0.67361111111111149</v>
      </c>
      <c r="R6" s="67">
        <f t="shared" si="1"/>
        <v>0.69791666666666707</v>
      </c>
      <c r="S6" s="67">
        <f t="shared" si="1"/>
        <v>0.72222222222222265</v>
      </c>
      <c r="T6" s="22">
        <f t="shared" si="1"/>
        <v>0.74652777777777823</v>
      </c>
      <c r="U6" s="53">
        <f t="shared" si="1"/>
        <v>0.77083333333333381</v>
      </c>
      <c r="V6" s="53">
        <f t="shared" si="1"/>
        <v>0.79513888888888939</v>
      </c>
      <c r="W6" s="53">
        <f t="shared" si="1"/>
        <v>0.81944444444444497</v>
      </c>
      <c r="X6" s="22">
        <f t="shared" si="1"/>
        <v>0.84375000000000056</v>
      </c>
      <c r="Y6" s="22">
        <f t="shared" si="1"/>
        <v>0.86805555555555614</v>
      </c>
      <c r="Z6" s="68">
        <f t="shared" si="1"/>
        <v>0.89236111111111172</v>
      </c>
      <c r="AA6" s="68">
        <f t="shared" si="1"/>
        <v>0.9166666666666673</v>
      </c>
      <c r="AB6" s="68"/>
      <c r="AC6" s="68"/>
      <c r="AD6" s="22"/>
      <c r="AE6" s="22"/>
      <c r="AF6" s="24"/>
      <c r="AG6" s="25">
        <v>10</v>
      </c>
      <c r="AH6" s="26">
        <f>(K6-C6)+(U6-M6)+(AA6-W6)</f>
        <v>0.4861111111111116</v>
      </c>
      <c r="AI6" s="27">
        <f t="shared" ref="AI6" si="2">HOUR(AH6)+MINUTE(AH6)/60</f>
        <v>11.666666666666666</v>
      </c>
      <c r="AJ6" s="28">
        <f t="shared" ref="AJ6" si="3">AI6+0.38</f>
        <v>12.046666666666667</v>
      </c>
      <c r="AL6" s="38"/>
      <c r="AM6" s="39"/>
      <c r="AN6" s="108"/>
    </row>
    <row r="7" spans="1:40" s="5" customFormat="1" ht="15.75">
      <c r="B7" s="29">
        <f>SUM(B5:B6)</f>
        <v>70</v>
      </c>
      <c r="AF7" s="5" t="s">
        <v>16</v>
      </c>
      <c r="AG7" s="30">
        <f>SUM(AG5:AG6)</f>
        <v>19</v>
      </c>
      <c r="AH7" s="30"/>
      <c r="AI7" s="31">
        <f>SUM(AI5:AI6)</f>
        <v>22.166666666666664</v>
      </c>
      <c r="AJ7" s="31">
        <f>SUM(AJ5:AJ6)</f>
        <v>22.926666666666669</v>
      </c>
      <c r="AL7" s="38"/>
      <c r="AM7" s="39"/>
      <c r="AN7" s="108"/>
    </row>
    <row r="8" spans="1:40" s="1" customFormat="1" ht="15.75">
      <c r="G8" s="2" t="s">
        <v>44</v>
      </c>
      <c r="K8" s="2"/>
      <c r="L8" s="2"/>
      <c r="M8" s="2"/>
      <c r="N8" s="2"/>
      <c r="O8" s="1" t="s">
        <v>45</v>
      </c>
      <c r="T8" s="2" t="s">
        <v>41</v>
      </c>
      <c r="W8" s="2" t="s">
        <v>3</v>
      </c>
      <c r="Y8" s="4" t="s">
        <v>4</v>
      </c>
    </row>
    <row r="9" spans="1:40" s="1" customFormat="1" ht="15.75" thickBot="1">
      <c r="J9" s="1" t="s">
        <v>46</v>
      </c>
      <c r="O9" s="1" t="s">
        <v>47</v>
      </c>
    </row>
    <row r="10" spans="1:40" s="5" customFormat="1" ht="15" customHeight="1">
      <c r="A10" s="145" t="s">
        <v>7</v>
      </c>
      <c r="B10" s="147" t="s">
        <v>8</v>
      </c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50" t="s">
        <v>9</v>
      </c>
      <c r="AH10" s="152" t="s">
        <v>10</v>
      </c>
      <c r="AI10" s="153"/>
      <c r="AJ10" s="143" t="s">
        <v>11</v>
      </c>
    </row>
    <row r="11" spans="1:40" s="5" customFormat="1" ht="15.75">
      <c r="A11" s="146"/>
      <c r="B11" s="148"/>
      <c r="C11" s="6" t="s">
        <v>12</v>
      </c>
      <c r="D11" s="6" t="s">
        <v>48</v>
      </c>
      <c r="E11" s="6" t="s">
        <v>12</v>
      </c>
      <c r="F11" s="6" t="s">
        <v>48</v>
      </c>
      <c r="G11" s="6" t="s">
        <v>12</v>
      </c>
      <c r="H11" s="6" t="s">
        <v>48</v>
      </c>
      <c r="I11" s="6" t="s">
        <v>12</v>
      </c>
      <c r="J11" s="6" t="s">
        <v>48</v>
      </c>
      <c r="K11" s="6" t="s">
        <v>12</v>
      </c>
      <c r="L11" s="6" t="s">
        <v>48</v>
      </c>
      <c r="M11" s="6" t="s">
        <v>12</v>
      </c>
      <c r="N11" s="6" t="s">
        <v>48</v>
      </c>
      <c r="O11" s="6" t="s">
        <v>12</v>
      </c>
      <c r="P11" s="6" t="s">
        <v>48</v>
      </c>
      <c r="Q11" s="6" t="s">
        <v>12</v>
      </c>
      <c r="R11" s="6" t="s">
        <v>48</v>
      </c>
      <c r="S11" s="6" t="s">
        <v>12</v>
      </c>
      <c r="T11" s="6" t="s">
        <v>48</v>
      </c>
      <c r="U11" s="6" t="s">
        <v>12</v>
      </c>
      <c r="V11" s="6" t="s">
        <v>48</v>
      </c>
      <c r="W11" s="6" t="s">
        <v>12</v>
      </c>
      <c r="X11" s="6" t="s">
        <v>48</v>
      </c>
      <c r="Y11" s="6" t="s">
        <v>12</v>
      </c>
      <c r="Z11" s="6" t="s">
        <v>48</v>
      </c>
      <c r="AA11" s="6" t="s">
        <v>12</v>
      </c>
      <c r="AB11" s="6" t="s">
        <v>48</v>
      </c>
      <c r="AC11" s="6" t="s">
        <v>12</v>
      </c>
      <c r="AD11" s="6" t="s">
        <v>48</v>
      </c>
      <c r="AE11" s="6" t="s">
        <v>12</v>
      </c>
      <c r="AF11" s="6" t="s">
        <v>48</v>
      </c>
      <c r="AG11" s="151"/>
      <c r="AH11" s="8"/>
      <c r="AI11" s="9"/>
      <c r="AJ11" s="144"/>
    </row>
    <row r="12" spans="1:40" s="49" customFormat="1" ht="15.75">
      <c r="A12" s="40" t="s">
        <v>14</v>
      </c>
      <c r="B12" s="62">
        <v>14</v>
      </c>
      <c r="C12" s="63"/>
      <c r="D12" s="15"/>
      <c r="E12" s="13">
        <f>C14+14/1440</f>
        <v>0.33333333333333331</v>
      </c>
      <c r="F12" s="15">
        <f>E12+35/1440</f>
        <v>0.3576388888888889</v>
      </c>
      <c r="G12" s="15">
        <f t="shared" ref="G12:V14" si="4">F12+35/1440</f>
        <v>0.38194444444444448</v>
      </c>
      <c r="H12" s="15">
        <f t="shared" si="4"/>
        <v>0.40625000000000006</v>
      </c>
      <c r="I12" s="15">
        <f t="shared" si="4"/>
        <v>0.43055555555555564</v>
      </c>
      <c r="J12" s="15">
        <f t="shared" si="4"/>
        <v>0.45486111111111122</v>
      </c>
      <c r="K12" s="15">
        <f t="shared" si="4"/>
        <v>0.4791666666666668</v>
      </c>
      <c r="L12" s="15">
        <f t="shared" si="4"/>
        <v>0.50347222222222232</v>
      </c>
      <c r="M12" s="14">
        <f t="shared" si="4"/>
        <v>0.5277777777777779</v>
      </c>
      <c r="N12" s="14">
        <f t="shared" si="4"/>
        <v>0.55208333333333348</v>
      </c>
      <c r="O12" s="14">
        <f t="shared" si="4"/>
        <v>0.57638888888888906</v>
      </c>
      <c r="P12" s="15">
        <f t="shared" si="4"/>
        <v>0.60069444444444464</v>
      </c>
      <c r="Q12" s="15">
        <f t="shared" si="4"/>
        <v>0.62500000000000022</v>
      </c>
      <c r="R12" s="15">
        <f t="shared" si="4"/>
        <v>0.6493055555555558</v>
      </c>
      <c r="S12" s="15">
        <f t="shared" si="4"/>
        <v>0.67361111111111138</v>
      </c>
      <c r="T12" s="15">
        <f t="shared" si="4"/>
        <v>0.69791666666666696</v>
      </c>
      <c r="U12" s="14">
        <f t="shared" si="4"/>
        <v>0.72222222222222254</v>
      </c>
      <c r="V12" s="14">
        <f t="shared" si="4"/>
        <v>0.74652777777777812</v>
      </c>
      <c r="W12" s="14">
        <f t="shared" ref="W12:AC14" si="5">V12+35/1440</f>
        <v>0.7708333333333337</v>
      </c>
      <c r="X12" s="15">
        <f t="shared" si="5"/>
        <v>0.79513888888888928</v>
      </c>
      <c r="Y12" s="15">
        <f t="shared" si="5"/>
        <v>0.81944444444444486</v>
      </c>
      <c r="Z12" s="15">
        <f t="shared" si="5"/>
        <v>0.84375000000000044</v>
      </c>
      <c r="AA12" s="15">
        <f t="shared" si="5"/>
        <v>0.86805555555555602</v>
      </c>
      <c r="AB12" s="15">
        <f t="shared" si="5"/>
        <v>0.8923611111111116</v>
      </c>
      <c r="AC12" s="15">
        <f t="shared" si="5"/>
        <v>0.91666666666666718</v>
      </c>
      <c r="AD12" s="15"/>
      <c r="AE12" s="15"/>
      <c r="AF12" s="15"/>
      <c r="AG12" s="16">
        <v>10</v>
      </c>
      <c r="AH12" s="17">
        <f>(M12-E12)+(U12-O12)+(AC12-W12)</f>
        <v>0.48611111111111155</v>
      </c>
      <c r="AI12" s="18">
        <f>HOUR(AH12)+MINUTE(AH12)/60</f>
        <v>11.666666666666666</v>
      </c>
      <c r="AJ12" s="19">
        <f>AI12+0.38</f>
        <v>12.046666666666667</v>
      </c>
    </row>
    <row r="13" spans="1:40" s="49" customFormat="1" ht="15.75">
      <c r="A13" s="96" t="s">
        <v>32</v>
      </c>
      <c r="B13" s="97">
        <v>28</v>
      </c>
      <c r="C13" s="63">
        <v>0.30416666666666664</v>
      </c>
      <c r="D13" s="15">
        <f>C13+35/1440</f>
        <v>0.32847222222222222</v>
      </c>
      <c r="E13" s="15">
        <f>D13+35/1440</f>
        <v>0.3527777777777778</v>
      </c>
      <c r="F13" s="15">
        <f t="shared" ref="F13:F14" si="6">E13+35/1440</f>
        <v>0.37708333333333338</v>
      </c>
      <c r="G13" s="15">
        <f t="shared" si="4"/>
        <v>0.40138888888888896</v>
      </c>
      <c r="H13" s="15">
        <f t="shared" si="4"/>
        <v>0.42569444444444454</v>
      </c>
      <c r="I13" s="15">
        <f t="shared" si="4"/>
        <v>0.45000000000000012</v>
      </c>
      <c r="J13" s="15">
        <f t="shared" si="4"/>
        <v>0.4743055555555557</v>
      </c>
      <c r="K13" s="14">
        <f t="shared" si="4"/>
        <v>0.49861111111111128</v>
      </c>
      <c r="L13" s="14">
        <f t="shared" si="4"/>
        <v>0.52291666666666681</v>
      </c>
      <c r="M13" s="14">
        <f t="shared" si="4"/>
        <v>0.54722222222222239</v>
      </c>
      <c r="N13" s="15">
        <f t="shared" si="4"/>
        <v>0.57152777777777797</v>
      </c>
      <c r="O13" s="15">
        <f t="shared" si="4"/>
        <v>0.59583333333333355</v>
      </c>
      <c r="P13" s="15">
        <f t="shared" si="4"/>
        <v>0.62013888888888913</v>
      </c>
      <c r="Q13" s="15">
        <f t="shared" si="4"/>
        <v>0.64444444444444471</v>
      </c>
      <c r="R13" s="15">
        <f t="shared" si="4"/>
        <v>0.66875000000000029</v>
      </c>
      <c r="S13" s="14">
        <f t="shared" si="4"/>
        <v>0.69305555555555587</v>
      </c>
      <c r="T13" s="14">
        <f t="shared" si="4"/>
        <v>0.71736111111111145</v>
      </c>
      <c r="U13" s="14">
        <f t="shared" si="4"/>
        <v>0.74166666666666703</v>
      </c>
      <c r="V13" s="15">
        <f t="shared" si="4"/>
        <v>0.76597222222222261</v>
      </c>
      <c r="W13" s="15">
        <f t="shared" si="5"/>
        <v>0.79027777777777819</v>
      </c>
      <c r="X13" s="15">
        <f t="shared" si="5"/>
        <v>0.81458333333333377</v>
      </c>
      <c r="Y13" s="15">
        <f t="shared" si="5"/>
        <v>0.83888888888888935</v>
      </c>
      <c r="Z13" s="15"/>
      <c r="AA13" s="15"/>
      <c r="AB13" s="15"/>
      <c r="AC13" s="15"/>
      <c r="AD13" s="98"/>
      <c r="AE13" s="98"/>
      <c r="AF13" s="99"/>
      <c r="AG13" s="100">
        <v>9</v>
      </c>
      <c r="AH13" s="101">
        <f>(K13-C13)+(S13-M13)+(Y13-U13)</f>
        <v>0.43750000000000044</v>
      </c>
      <c r="AI13" s="18">
        <f t="shared" ref="AI13:AI14" si="7">HOUR(AH13)+MINUTE(AH13)/60</f>
        <v>10.5</v>
      </c>
      <c r="AJ13" s="19">
        <f t="shared" ref="AJ13:AJ14" si="8">AI13+0.38</f>
        <v>10.88</v>
      </c>
    </row>
    <row r="14" spans="1:40" s="49" customFormat="1" ht="16.5" thickBot="1">
      <c r="A14" s="69" t="s">
        <v>49</v>
      </c>
      <c r="B14" s="70">
        <v>28</v>
      </c>
      <c r="C14" s="52">
        <f>C13+28/1440</f>
        <v>0.32361111111111107</v>
      </c>
      <c r="D14" s="52">
        <f>C14+35/1440</f>
        <v>0.34791666666666665</v>
      </c>
      <c r="E14" s="52">
        <f>D14+35/1440</f>
        <v>0.37222222222222223</v>
      </c>
      <c r="F14" s="52">
        <f t="shared" si="6"/>
        <v>0.39652777777777781</v>
      </c>
      <c r="G14" s="52">
        <f t="shared" si="4"/>
        <v>0.42083333333333339</v>
      </c>
      <c r="H14" s="52">
        <f t="shared" si="4"/>
        <v>0.44513888888888897</v>
      </c>
      <c r="I14" s="53">
        <f t="shared" si="4"/>
        <v>0.46944444444444455</v>
      </c>
      <c r="J14" s="53">
        <f t="shared" si="4"/>
        <v>0.49375000000000013</v>
      </c>
      <c r="K14" s="53">
        <f t="shared" si="4"/>
        <v>0.51805555555555571</v>
      </c>
      <c r="L14" s="52">
        <f t="shared" si="4"/>
        <v>0.54236111111111129</v>
      </c>
      <c r="M14" s="52">
        <f t="shared" si="4"/>
        <v>0.56666666666666687</v>
      </c>
      <c r="N14" s="52">
        <f t="shared" si="4"/>
        <v>0.59097222222222245</v>
      </c>
      <c r="O14" s="52">
        <f t="shared" si="4"/>
        <v>0.61527777777777803</v>
      </c>
      <c r="P14" s="52">
        <f t="shared" si="4"/>
        <v>0.63958333333333361</v>
      </c>
      <c r="Q14" s="53">
        <f t="shared" si="4"/>
        <v>0.66388888888888919</v>
      </c>
      <c r="R14" s="53">
        <f t="shared" si="4"/>
        <v>0.68819444444444478</v>
      </c>
      <c r="S14" s="53">
        <f t="shared" si="4"/>
        <v>0.71250000000000036</v>
      </c>
      <c r="T14" s="52">
        <f t="shared" si="4"/>
        <v>0.73680555555555594</v>
      </c>
      <c r="U14" s="52">
        <f t="shared" si="4"/>
        <v>0.76111111111111152</v>
      </c>
      <c r="V14" s="52">
        <f t="shared" si="4"/>
        <v>0.7854166666666671</v>
      </c>
      <c r="W14" s="52">
        <f t="shared" si="5"/>
        <v>0.80972222222222268</v>
      </c>
      <c r="X14" s="52">
        <f t="shared" si="5"/>
        <v>0.83402777777777826</v>
      </c>
      <c r="Y14" s="52">
        <f t="shared" si="5"/>
        <v>0.85833333333333384</v>
      </c>
      <c r="Z14" s="52">
        <f t="shared" si="5"/>
        <v>0.88263888888888942</v>
      </c>
      <c r="AA14" s="52">
        <f t="shared" si="5"/>
        <v>0.906944444444445</v>
      </c>
      <c r="AB14" s="52"/>
      <c r="AC14" s="52"/>
      <c r="AD14" s="52"/>
      <c r="AE14" s="52"/>
      <c r="AF14" s="71"/>
      <c r="AG14" s="70">
        <v>10</v>
      </c>
      <c r="AH14" s="72">
        <f>(I14-C14)+(Q14-K14)+(AA14-S14)</f>
        <v>0.4861111111111116</v>
      </c>
      <c r="AI14" s="27">
        <f t="shared" si="7"/>
        <v>11.666666666666666</v>
      </c>
      <c r="AJ14" s="28">
        <f t="shared" si="8"/>
        <v>12.046666666666667</v>
      </c>
    </row>
    <row r="15" spans="1:40" s="5" customFormat="1" ht="15.75">
      <c r="B15" s="29">
        <f>SUM(B12:B14)</f>
        <v>70</v>
      </c>
      <c r="AF15" s="5" t="s">
        <v>16</v>
      </c>
      <c r="AG15" s="30">
        <f>SUM(AG12:AG14)</f>
        <v>29</v>
      </c>
      <c r="AH15" s="30"/>
      <c r="AI15" s="31">
        <f>SUM(AI12:AI14)</f>
        <v>33.833333333333329</v>
      </c>
      <c r="AJ15" s="31">
        <f>SUM(AJ12:AJ14)</f>
        <v>34.973333333333336</v>
      </c>
    </row>
    <row r="17" spans="1:36" s="1" customFormat="1" ht="15.75">
      <c r="G17" s="2" t="s">
        <v>44</v>
      </c>
      <c r="K17" s="2"/>
      <c r="L17" s="2"/>
      <c r="M17" s="2"/>
      <c r="N17" s="2"/>
      <c r="O17" s="1" t="s">
        <v>45</v>
      </c>
      <c r="T17" s="2" t="s">
        <v>22</v>
      </c>
      <c r="W17" s="2" t="s">
        <v>3</v>
      </c>
      <c r="Y17" s="4" t="s">
        <v>17</v>
      </c>
    </row>
    <row r="18" spans="1:36" s="1" customFormat="1" ht="16.5" thickBot="1">
      <c r="G18" s="2"/>
      <c r="J18" s="1" t="s">
        <v>46</v>
      </c>
      <c r="O18" s="1" t="s">
        <v>47</v>
      </c>
      <c r="T18" s="2"/>
      <c r="W18" s="2"/>
      <c r="Y18" s="4"/>
    </row>
    <row r="19" spans="1:36" s="5" customFormat="1" ht="15" customHeight="1">
      <c r="A19" s="145" t="s">
        <v>7</v>
      </c>
      <c r="B19" s="147" t="s">
        <v>8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50" t="s">
        <v>9</v>
      </c>
      <c r="AH19" s="152" t="s">
        <v>10</v>
      </c>
      <c r="AI19" s="153"/>
      <c r="AJ19" s="143" t="s">
        <v>11</v>
      </c>
    </row>
    <row r="20" spans="1:36" s="5" customFormat="1" ht="15.75">
      <c r="A20" s="146"/>
      <c r="B20" s="148"/>
      <c r="C20" s="6" t="s">
        <v>12</v>
      </c>
      <c r="D20" s="6" t="s">
        <v>48</v>
      </c>
      <c r="E20" s="6" t="s">
        <v>12</v>
      </c>
      <c r="F20" s="6" t="s">
        <v>48</v>
      </c>
      <c r="G20" s="6" t="s">
        <v>12</v>
      </c>
      <c r="H20" s="6" t="s">
        <v>48</v>
      </c>
      <c r="I20" s="6" t="s">
        <v>12</v>
      </c>
      <c r="J20" s="6" t="s">
        <v>48</v>
      </c>
      <c r="K20" s="6" t="s">
        <v>12</v>
      </c>
      <c r="L20" s="6" t="s">
        <v>48</v>
      </c>
      <c r="M20" s="6" t="s">
        <v>12</v>
      </c>
      <c r="N20" s="6" t="s">
        <v>48</v>
      </c>
      <c r="O20" s="6" t="s">
        <v>12</v>
      </c>
      <c r="P20" s="6" t="s">
        <v>48</v>
      </c>
      <c r="Q20" s="6" t="s">
        <v>12</v>
      </c>
      <c r="R20" s="6" t="s">
        <v>48</v>
      </c>
      <c r="S20" s="6" t="s">
        <v>12</v>
      </c>
      <c r="T20" s="6" t="s">
        <v>48</v>
      </c>
      <c r="U20" s="6" t="s">
        <v>12</v>
      </c>
      <c r="V20" s="6" t="s">
        <v>48</v>
      </c>
      <c r="W20" s="6" t="s">
        <v>12</v>
      </c>
      <c r="X20" s="6" t="s">
        <v>48</v>
      </c>
      <c r="Y20" s="6" t="s">
        <v>12</v>
      </c>
      <c r="Z20" s="6" t="s">
        <v>48</v>
      </c>
      <c r="AA20" s="6" t="s">
        <v>12</v>
      </c>
      <c r="AB20" s="6" t="s">
        <v>48</v>
      </c>
      <c r="AC20" s="6" t="s">
        <v>12</v>
      </c>
      <c r="AD20" s="6" t="s">
        <v>48</v>
      </c>
      <c r="AE20" s="6" t="s">
        <v>12</v>
      </c>
      <c r="AF20" s="6" t="s">
        <v>48</v>
      </c>
      <c r="AG20" s="151"/>
      <c r="AH20" s="8"/>
      <c r="AI20" s="9"/>
      <c r="AJ20" s="144"/>
    </row>
    <row r="21" spans="1:36" s="5" customFormat="1" ht="15.75">
      <c r="A21" s="10" t="s">
        <v>14</v>
      </c>
      <c r="B21" s="11">
        <v>35</v>
      </c>
      <c r="C21" s="12"/>
      <c r="D21" s="13"/>
      <c r="E21" s="12">
        <v>0.33333333333333331</v>
      </c>
      <c r="F21" s="13">
        <f>E21+35/1440</f>
        <v>0.3576388888888889</v>
      </c>
      <c r="G21" s="13">
        <f t="shared" ref="G21:V22" si="9">F21+35/1440</f>
        <v>0.38194444444444448</v>
      </c>
      <c r="H21" s="13">
        <f t="shared" si="9"/>
        <v>0.40625000000000006</v>
      </c>
      <c r="I21" s="13">
        <f t="shared" si="9"/>
        <v>0.43055555555555564</v>
      </c>
      <c r="J21" s="13">
        <f t="shared" si="9"/>
        <v>0.45486111111111122</v>
      </c>
      <c r="K21" s="14">
        <f t="shared" si="9"/>
        <v>0.4791666666666668</v>
      </c>
      <c r="L21" s="14">
        <f t="shared" si="9"/>
        <v>0.50347222222222232</v>
      </c>
      <c r="M21" s="14">
        <f t="shared" si="9"/>
        <v>0.5277777777777779</v>
      </c>
      <c r="N21" s="15">
        <f t="shared" si="9"/>
        <v>0.55208333333333348</v>
      </c>
      <c r="O21" s="15">
        <f t="shared" si="9"/>
        <v>0.57638888888888906</v>
      </c>
      <c r="P21" s="15">
        <f t="shared" si="9"/>
        <v>0.60069444444444464</v>
      </c>
      <c r="Q21" s="15">
        <f t="shared" si="9"/>
        <v>0.62500000000000022</v>
      </c>
      <c r="R21" s="13">
        <f t="shared" si="9"/>
        <v>0.6493055555555558</v>
      </c>
      <c r="S21" s="14">
        <f t="shared" si="9"/>
        <v>0.67361111111111138</v>
      </c>
      <c r="T21" s="14">
        <f t="shared" si="9"/>
        <v>0.69791666666666696</v>
      </c>
      <c r="U21" s="14">
        <f t="shared" si="9"/>
        <v>0.72222222222222254</v>
      </c>
      <c r="V21" s="13">
        <f t="shared" si="9"/>
        <v>0.74652777777777812</v>
      </c>
      <c r="W21" s="13">
        <f t="shared" ref="W21:AA22" si="10">V21+35/1440</f>
        <v>0.7708333333333337</v>
      </c>
      <c r="X21" s="13">
        <f t="shared" si="10"/>
        <v>0.79513888888888928</v>
      </c>
      <c r="Y21" s="13">
        <f t="shared" si="10"/>
        <v>0.81944444444444486</v>
      </c>
      <c r="Z21" s="13">
        <f t="shared" si="10"/>
        <v>0.84375000000000044</v>
      </c>
      <c r="AA21" s="15">
        <f t="shared" si="10"/>
        <v>0.86805555555555602</v>
      </c>
      <c r="AB21" s="13"/>
      <c r="AC21" s="13"/>
      <c r="AD21" s="13"/>
      <c r="AE21" s="13"/>
      <c r="AF21" s="6"/>
      <c r="AG21" s="16">
        <v>9</v>
      </c>
      <c r="AH21" s="17">
        <f>(K21-E21)+(S21-M21)+(AA21-U21)</f>
        <v>0.43750000000000044</v>
      </c>
      <c r="AI21" s="18">
        <f>HOUR(AH21)+MINUTE(AH21)/60</f>
        <v>10.5</v>
      </c>
      <c r="AJ21" s="19">
        <f>AI21+0.38</f>
        <v>10.88</v>
      </c>
    </row>
    <row r="22" spans="1:36" s="5" customFormat="1" ht="16.5" thickBot="1">
      <c r="A22" s="20" t="s">
        <v>32</v>
      </c>
      <c r="B22" s="21">
        <v>35</v>
      </c>
      <c r="C22" s="35"/>
      <c r="D22" s="22"/>
      <c r="E22" s="66">
        <f>E21+35/1440</f>
        <v>0.3576388888888889</v>
      </c>
      <c r="F22" s="22">
        <f t="shared" ref="F22" si="11">E22+35/1440</f>
        <v>0.38194444444444448</v>
      </c>
      <c r="G22" s="22">
        <f t="shared" si="9"/>
        <v>0.40625000000000006</v>
      </c>
      <c r="H22" s="22">
        <f t="shared" si="9"/>
        <v>0.43055555555555564</v>
      </c>
      <c r="I22" s="23">
        <f t="shared" si="9"/>
        <v>0.45486111111111122</v>
      </c>
      <c r="J22" s="23">
        <f t="shared" si="9"/>
        <v>0.4791666666666668</v>
      </c>
      <c r="K22" s="23">
        <f t="shared" si="9"/>
        <v>0.50347222222222232</v>
      </c>
      <c r="L22" s="66">
        <f t="shared" si="9"/>
        <v>0.5277777777777779</v>
      </c>
      <c r="M22" s="66">
        <f t="shared" si="9"/>
        <v>0.55208333333333348</v>
      </c>
      <c r="N22" s="66">
        <f t="shared" si="9"/>
        <v>0.57638888888888906</v>
      </c>
      <c r="O22" s="66">
        <f t="shared" si="9"/>
        <v>0.60069444444444464</v>
      </c>
      <c r="P22" s="66">
        <f t="shared" si="9"/>
        <v>0.62500000000000022</v>
      </c>
      <c r="Q22" s="23">
        <f t="shared" si="9"/>
        <v>0.6493055555555558</v>
      </c>
      <c r="R22" s="23">
        <f t="shared" si="9"/>
        <v>0.67361111111111138</v>
      </c>
      <c r="S22" s="23">
        <f t="shared" si="9"/>
        <v>0.69791666666666696</v>
      </c>
      <c r="T22" s="22">
        <f t="shared" si="9"/>
        <v>0.72222222222222254</v>
      </c>
      <c r="U22" s="22">
        <f t="shared" si="9"/>
        <v>0.74652777777777812</v>
      </c>
      <c r="V22" s="22">
        <f t="shared" si="9"/>
        <v>0.7708333333333337</v>
      </c>
      <c r="W22" s="22">
        <f t="shared" si="10"/>
        <v>0.79513888888888928</v>
      </c>
      <c r="X22" s="22">
        <f t="shared" si="10"/>
        <v>0.81944444444444486</v>
      </c>
      <c r="Y22" s="22">
        <f t="shared" si="10"/>
        <v>0.84375000000000044</v>
      </c>
      <c r="Z22" s="22"/>
      <c r="AA22" s="22"/>
      <c r="AB22" s="22"/>
      <c r="AC22" s="22"/>
      <c r="AD22" s="22"/>
      <c r="AE22" s="22"/>
      <c r="AF22" s="24"/>
      <c r="AG22" s="25">
        <v>8</v>
      </c>
      <c r="AH22" s="26">
        <f>(I22-E22)+(Q22-K22)+(Y22-S22)</f>
        <v>0.38888888888888928</v>
      </c>
      <c r="AI22" s="27">
        <f t="shared" ref="AI22" si="12">HOUR(AH22)+MINUTE(AH22)/60</f>
        <v>9.3333333333333339</v>
      </c>
      <c r="AJ22" s="28">
        <f t="shared" ref="AJ22" si="13">AI22+0.38</f>
        <v>9.7133333333333347</v>
      </c>
    </row>
    <row r="23" spans="1:36" s="5" customFormat="1" ht="15.75">
      <c r="B23" s="29">
        <f>SUM(B21:B22)</f>
        <v>70</v>
      </c>
      <c r="AF23" s="5" t="s">
        <v>16</v>
      </c>
      <c r="AG23" s="30">
        <f>SUM(AG21:AG22)</f>
        <v>17</v>
      </c>
      <c r="AH23" s="30"/>
      <c r="AI23" s="31">
        <f>SUM(AI21:AI22)</f>
        <v>19.833333333333336</v>
      </c>
      <c r="AJ23" s="31">
        <f>SUM(AJ21:AJ22)</f>
        <v>20.593333333333334</v>
      </c>
    </row>
    <row r="24" spans="1:36" s="1" customFormat="1" ht="15.75">
      <c r="G24" s="2" t="s">
        <v>44</v>
      </c>
      <c r="K24" s="2"/>
      <c r="L24" s="2"/>
      <c r="M24" s="2"/>
      <c r="N24" s="2"/>
      <c r="O24" s="1" t="s">
        <v>45</v>
      </c>
      <c r="T24" s="2" t="s">
        <v>41</v>
      </c>
      <c r="W24" s="2" t="s">
        <v>3</v>
      </c>
      <c r="Y24" s="4" t="s">
        <v>17</v>
      </c>
    </row>
    <row r="25" spans="1:36" s="1" customFormat="1" ht="16.5" thickBot="1">
      <c r="G25" s="2"/>
      <c r="J25" s="1" t="s">
        <v>46</v>
      </c>
      <c r="O25" s="1" t="s">
        <v>47</v>
      </c>
      <c r="T25" s="2"/>
      <c r="W25" s="2"/>
      <c r="Y25" s="4"/>
    </row>
    <row r="26" spans="1:36" s="5" customFormat="1" ht="15" customHeight="1">
      <c r="A26" s="145" t="s">
        <v>7</v>
      </c>
      <c r="B26" s="147" t="s">
        <v>8</v>
      </c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50" t="s">
        <v>9</v>
      </c>
      <c r="AH26" s="152" t="s">
        <v>10</v>
      </c>
      <c r="AI26" s="153"/>
      <c r="AJ26" s="143" t="s">
        <v>11</v>
      </c>
    </row>
    <row r="27" spans="1:36" s="5" customFormat="1" ht="15.75">
      <c r="A27" s="146"/>
      <c r="B27" s="148"/>
      <c r="C27" s="6" t="s">
        <v>12</v>
      </c>
      <c r="D27" s="6" t="s">
        <v>48</v>
      </c>
      <c r="E27" s="6" t="s">
        <v>12</v>
      </c>
      <c r="F27" s="6" t="s">
        <v>48</v>
      </c>
      <c r="G27" s="6" t="s">
        <v>12</v>
      </c>
      <c r="H27" s="6" t="s">
        <v>48</v>
      </c>
      <c r="I27" s="6" t="s">
        <v>12</v>
      </c>
      <c r="J27" s="6" t="s">
        <v>48</v>
      </c>
      <c r="K27" s="6" t="s">
        <v>12</v>
      </c>
      <c r="L27" s="6" t="s">
        <v>48</v>
      </c>
      <c r="M27" s="6" t="s">
        <v>12</v>
      </c>
      <c r="N27" s="6" t="s">
        <v>48</v>
      </c>
      <c r="O27" s="6" t="s">
        <v>12</v>
      </c>
      <c r="P27" s="6" t="s">
        <v>48</v>
      </c>
      <c r="Q27" s="6" t="s">
        <v>12</v>
      </c>
      <c r="R27" s="6" t="s">
        <v>48</v>
      </c>
      <c r="S27" s="6" t="s">
        <v>12</v>
      </c>
      <c r="T27" s="6" t="s">
        <v>48</v>
      </c>
      <c r="U27" s="6" t="s">
        <v>12</v>
      </c>
      <c r="V27" s="6" t="s">
        <v>48</v>
      </c>
      <c r="W27" s="6" t="s">
        <v>12</v>
      </c>
      <c r="X27" s="6" t="s">
        <v>48</v>
      </c>
      <c r="Y27" s="6" t="s">
        <v>12</v>
      </c>
      <c r="Z27" s="6" t="s">
        <v>48</v>
      </c>
      <c r="AA27" s="6" t="s">
        <v>12</v>
      </c>
      <c r="AB27" s="6" t="s">
        <v>48</v>
      </c>
      <c r="AC27" s="6" t="s">
        <v>12</v>
      </c>
      <c r="AD27" s="6" t="s">
        <v>48</v>
      </c>
      <c r="AE27" s="6" t="s">
        <v>12</v>
      </c>
      <c r="AF27" s="6" t="s">
        <v>48</v>
      </c>
      <c r="AG27" s="151"/>
      <c r="AH27" s="8"/>
      <c r="AI27" s="9"/>
      <c r="AJ27" s="144"/>
    </row>
    <row r="28" spans="1:36" s="49" customFormat="1" ht="15.75">
      <c r="A28" s="40" t="s">
        <v>14</v>
      </c>
      <c r="B28" s="62">
        <v>14</v>
      </c>
      <c r="C28" s="63"/>
      <c r="D28" s="15"/>
      <c r="E28" s="13">
        <f>C30+14/1440</f>
        <v>0.33333333333333337</v>
      </c>
      <c r="F28" s="15">
        <f>E28+35/1440</f>
        <v>0.35763888888888895</v>
      </c>
      <c r="G28" s="15">
        <f t="shared" ref="G28:V30" si="14">F28+35/1440</f>
        <v>0.38194444444444453</v>
      </c>
      <c r="H28" s="15">
        <f t="shared" si="14"/>
        <v>0.40625000000000011</v>
      </c>
      <c r="I28" s="15">
        <f t="shared" si="14"/>
        <v>0.43055555555555569</v>
      </c>
      <c r="J28" s="15">
        <f t="shared" si="14"/>
        <v>0.45486111111111127</v>
      </c>
      <c r="K28" s="15">
        <f t="shared" si="14"/>
        <v>0.47916666666666685</v>
      </c>
      <c r="L28" s="15">
        <f t="shared" si="14"/>
        <v>0.50347222222222243</v>
      </c>
      <c r="M28" s="14">
        <f t="shared" si="14"/>
        <v>0.52777777777777801</v>
      </c>
      <c r="N28" s="14">
        <f t="shared" si="14"/>
        <v>0.55208333333333359</v>
      </c>
      <c r="O28" s="14">
        <f t="shared" si="14"/>
        <v>0.57638888888888917</v>
      </c>
      <c r="P28" s="15">
        <f t="shared" si="14"/>
        <v>0.60069444444444475</v>
      </c>
      <c r="Q28" s="15">
        <f t="shared" si="14"/>
        <v>0.62500000000000033</v>
      </c>
      <c r="R28" s="15">
        <f t="shared" si="14"/>
        <v>0.64930555555555591</v>
      </c>
      <c r="S28" s="15">
        <f t="shared" si="14"/>
        <v>0.67361111111111149</v>
      </c>
      <c r="T28" s="15">
        <f t="shared" si="14"/>
        <v>0.69791666666666707</v>
      </c>
      <c r="U28" s="14">
        <f t="shared" si="14"/>
        <v>0.72222222222222265</v>
      </c>
      <c r="V28" s="14">
        <f t="shared" si="14"/>
        <v>0.74652777777777823</v>
      </c>
      <c r="W28" s="14">
        <f t="shared" ref="W28:AA30" si="15">V28+35/1440</f>
        <v>0.77083333333333381</v>
      </c>
      <c r="X28" s="15">
        <f t="shared" si="15"/>
        <v>0.79513888888888939</v>
      </c>
      <c r="Y28" s="15">
        <f t="shared" si="15"/>
        <v>0.81944444444444497</v>
      </c>
      <c r="Z28" s="15">
        <f t="shared" si="15"/>
        <v>0.84375000000000056</v>
      </c>
      <c r="AA28" s="15">
        <f t="shared" si="15"/>
        <v>0.86805555555555614</v>
      </c>
      <c r="AB28" s="15"/>
      <c r="AC28" s="15"/>
      <c r="AD28" s="15"/>
      <c r="AE28" s="15"/>
      <c r="AF28" s="15"/>
      <c r="AG28" s="16">
        <v>9</v>
      </c>
      <c r="AH28" s="17">
        <f>(M28-E28)+(U28-O28)+(AA28-W28)</f>
        <v>0.43750000000000044</v>
      </c>
      <c r="AI28" s="18">
        <f>HOUR(AH28)+MINUTE(AH28)/60</f>
        <v>10.5</v>
      </c>
      <c r="AJ28" s="19">
        <f>AI28+0.38</f>
        <v>10.88</v>
      </c>
    </row>
    <row r="29" spans="1:36" s="49" customFormat="1" ht="15.75">
      <c r="A29" s="96" t="s">
        <v>32</v>
      </c>
      <c r="B29" s="97">
        <v>28</v>
      </c>
      <c r="C29" s="63"/>
      <c r="D29" s="15"/>
      <c r="E29" s="43">
        <f>E28+28/1440</f>
        <v>0.3527777777777778</v>
      </c>
      <c r="F29" s="15">
        <f t="shared" ref="F29:F30" si="16">E29+35/1440</f>
        <v>0.37708333333333338</v>
      </c>
      <c r="G29" s="15">
        <f t="shared" si="14"/>
        <v>0.40138888888888896</v>
      </c>
      <c r="H29" s="15">
        <f t="shared" si="14"/>
        <v>0.42569444444444454</v>
      </c>
      <c r="I29" s="15">
        <f t="shared" si="14"/>
        <v>0.45000000000000012</v>
      </c>
      <c r="J29" s="15">
        <f t="shared" si="14"/>
        <v>0.4743055555555557</v>
      </c>
      <c r="K29" s="14">
        <f t="shared" si="14"/>
        <v>0.49861111111111128</v>
      </c>
      <c r="L29" s="14">
        <f t="shared" si="14"/>
        <v>0.52291666666666681</v>
      </c>
      <c r="M29" s="14">
        <f t="shared" si="14"/>
        <v>0.54722222222222239</v>
      </c>
      <c r="N29" s="110">
        <f t="shared" si="14"/>
        <v>0.57152777777777797</v>
      </c>
      <c r="O29" s="110">
        <f t="shared" si="14"/>
        <v>0.59583333333333355</v>
      </c>
      <c r="P29" s="15">
        <f t="shared" si="14"/>
        <v>0.62013888888888913</v>
      </c>
      <c r="Q29" s="15">
        <f t="shared" si="14"/>
        <v>0.64444444444444471</v>
      </c>
      <c r="R29" s="15">
        <f t="shared" si="14"/>
        <v>0.66875000000000029</v>
      </c>
      <c r="S29" s="14">
        <f t="shared" si="14"/>
        <v>0.69305555555555587</v>
      </c>
      <c r="T29" s="14">
        <f t="shared" si="14"/>
        <v>0.71736111111111145</v>
      </c>
      <c r="U29" s="14">
        <f t="shared" si="14"/>
        <v>0.74166666666666703</v>
      </c>
      <c r="V29" s="15">
        <f t="shared" si="14"/>
        <v>0.76597222222222261</v>
      </c>
      <c r="W29" s="15">
        <f t="shared" si="15"/>
        <v>0.79027777777777819</v>
      </c>
      <c r="X29" s="15">
        <f t="shared" si="15"/>
        <v>0.81458333333333377</v>
      </c>
      <c r="Y29" s="15">
        <f t="shared" si="15"/>
        <v>0.83888888888888935</v>
      </c>
      <c r="Z29" s="15"/>
      <c r="AA29" s="15"/>
      <c r="AB29" s="15"/>
      <c r="AC29" s="15"/>
      <c r="AD29" s="98"/>
      <c r="AE29" s="98"/>
      <c r="AF29" s="99"/>
      <c r="AG29" s="100">
        <v>8</v>
      </c>
      <c r="AH29" s="101">
        <f>(K29-E29)+(S29-M29)+(Y29-U29)</f>
        <v>0.38888888888888928</v>
      </c>
      <c r="AI29" s="18">
        <f t="shared" ref="AI29:AI30" si="17">HOUR(AH29)+MINUTE(AH29)/60</f>
        <v>9.3333333333333339</v>
      </c>
      <c r="AJ29" s="19">
        <f t="shared" ref="AJ29:AJ30" si="18">AI29+0.38</f>
        <v>9.7133333333333347</v>
      </c>
    </row>
    <row r="30" spans="1:36" s="49" customFormat="1" ht="16.5" thickBot="1">
      <c r="A30" s="69" t="s">
        <v>49</v>
      </c>
      <c r="B30" s="70">
        <v>28</v>
      </c>
      <c r="C30" s="111">
        <v>0.32361111111111113</v>
      </c>
      <c r="D30" s="52">
        <f>C30+35/1440</f>
        <v>0.34791666666666671</v>
      </c>
      <c r="E30" s="66">
        <f>D30+35/1440</f>
        <v>0.37222222222222229</v>
      </c>
      <c r="F30" s="52">
        <f t="shared" si="16"/>
        <v>0.39652777777777787</v>
      </c>
      <c r="G30" s="52">
        <f t="shared" si="14"/>
        <v>0.42083333333333345</v>
      </c>
      <c r="H30" s="52">
        <f t="shared" si="14"/>
        <v>0.44513888888888903</v>
      </c>
      <c r="I30" s="53">
        <f t="shared" si="14"/>
        <v>0.46944444444444461</v>
      </c>
      <c r="J30" s="53">
        <f t="shared" si="14"/>
        <v>0.49375000000000019</v>
      </c>
      <c r="K30" s="53">
        <f t="shared" si="14"/>
        <v>0.51805555555555571</v>
      </c>
      <c r="L30" s="52">
        <f t="shared" si="14"/>
        <v>0.54236111111111129</v>
      </c>
      <c r="M30" s="52">
        <f t="shared" si="14"/>
        <v>0.56666666666666687</v>
      </c>
      <c r="N30" s="52">
        <f t="shared" si="14"/>
        <v>0.59097222222222245</v>
      </c>
      <c r="O30" s="52">
        <f t="shared" si="14"/>
        <v>0.61527777777777803</v>
      </c>
      <c r="P30" s="52">
        <f t="shared" si="14"/>
        <v>0.63958333333333361</v>
      </c>
      <c r="Q30" s="53">
        <f t="shared" si="14"/>
        <v>0.66388888888888919</v>
      </c>
      <c r="R30" s="53">
        <f t="shared" si="14"/>
        <v>0.68819444444444478</v>
      </c>
      <c r="S30" s="53">
        <f t="shared" si="14"/>
        <v>0.71250000000000036</v>
      </c>
      <c r="T30" s="52">
        <f t="shared" si="14"/>
        <v>0.73680555555555594</v>
      </c>
      <c r="U30" s="52">
        <f t="shared" si="14"/>
        <v>0.76111111111111152</v>
      </c>
      <c r="V30" s="52">
        <f t="shared" si="14"/>
        <v>0.7854166666666671</v>
      </c>
      <c r="W30" s="52">
        <f t="shared" si="15"/>
        <v>0.80972222222222268</v>
      </c>
      <c r="X30" s="52">
        <f t="shared" si="15"/>
        <v>0.83402777777777826</v>
      </c>
      <c r="Y30" s="52">
        <f t="shared" si="15"/>
        <v>0.85833333333333384</v>
      </c>
      <c r="Z30" s="52"/>
      <c r="AA30" s="52"/>
      <c r="AB30" s="52"/>
      <c r="AC30" s="52"/>
      <c r="AD30" s="52"/>
      <c r="AE30" s="52"/>
      <c r="AF30" s="71"/>
      <c r="AG30" s="70">
        <v>9</v>
      </c>
      <c r="AH30" s="72">
        <f>(I30-C30)+(Q30-K30)+(Y30-S30)</f>
        <v>0.43750000000000044</v>
      </c>
      <c r="AI30" s="27">
        <f t="shared" si="17"/>
        <v>10.5</v>
      </c>
      <c r="AJ30" s="28">
        <f t="shared" si="18"/>
        <v>10.88</v>
      </c>
    </row>
    <row r="31" spans="1:36" s="5" customFormat="1" ht="15.75">
      <c r="B31" s="29">
        <f>SUM(B28:B30)</f>
        <v>70</v>
      </c>
      <c r="AF31" s="5" t="s">
        <v>16</v>
      </c>
      <c r="AG31" s="30">
        <f>SUM(AG28:AG30)</f>
        <v>26</v>
      </c>
      <c r="AH31" s="30"/>
      <c r="AI31" s="31">
        <f>SUM(AI28:AI30)</f>
        <v>30.333333333333336</v>
      </c>
      <c r="AJ31" s="31">
        <f>SUM(AJ28:AJ30)</f>
        <v>31.473333333333336</v>
      </c>
    </row>
    <row r="33" spans="1:36" s="1" customFormat="1" ht="15.75">
      <c r="G33" s="2" t="s">
        <v>44</v>
      </c>
      <c r="K33" s="2"/>
      <c r="L33" s="2"/>
      <c r="M33" s="2"/>
      <c r="N33" s="2"/>
      <c r="O33" s="1" t="s">
        <v>45</v>
      </c>
      <c r="T33" s="2" t="s">
        <v>2</v>
      </c>
      <c r="W33" s="2"/>
      <c r="X33" s="2" t="s">
        <v>3</v>
      </c>
      <c r="Z33" s="4" t="s">
        <v>18</v>
      </c>
    </row>
    <row r="34" spans="1:36" s="1" customFormat="1" ht="16.5" thickBot="1">
      <c r="G34" s="2"/>
      <c r="J34" s="1" t="s">
        <v>46</v>
      </c>
      <c r="O34" s="1" t="s">
        <v>47</v>
      </c>
      <c r="T34" s="2"/>
      <c r="W34" s="2"/>
      <c r="Y34" s="4"/>
    </row>
    <row r="35" spans="1:36" s="5" customFormat="1" ht="15" customHeight="1">
      <c r="A35" s="145" t="s">
        <v>7</v>
      </c>
      <c r="B35" s="147" t="s">
        <v>8</v>
      </c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50" t="s">
        <v>9</v>
      </c>
      <c r="AH35" s="152" t="s">
        <v>10</v>
      </c>
      <c r="AI35" s="153"/>
      <c r="AJ35" s="143" t="s">
        <v>11</v>
      </c>
    </row>
    <row r="36" spans="1:36" s="5" customFormat="1" ht="15.75">
      <c r="A36" s="146"/>
      <c r="B36" s="148"/>
      <c r="C36" s="6" t="s">
        <v>12</v>
      </c>
      <c r="D36" s="6" t="s">
        <v>48</v>
      </c>
      <c r="E36" s="6" t="s">
        <v>12</v>
      </c>
      <c r="F36" s="6" t="s">
        <v>48</v>
      </c>
      <c r="G36" s="6" t="s">
        <v>12</v>
      </c>
      <c r="H36" s="6" t="s">
        <v>48</v>
      </c>
      <c r="I36" s="6" t="s">
        <v>12</v>
      </c>
      <c r="J36" s="6" t="s">
        <v>48</v>
      </c>
      <c r="K36" s="6" t="s">
        <v>12</v>
      </c>
      <c r="L36" s="6" t="s">
        <v>48</v>
      </c>
      <c r="M36" s="6" t="s">
        <v>12</v>
      </c>
      <c r="N36" s="6" t="s">
        <v>48</v>
      </c>
      <c r="O36" s="6" t="s">
        <v>12</v>
      </c>
      <c r="P36" s="6" t="s">
        <v>48</v>
      </c>
      <c r="Q36" s="6" t="s">
        <v>12</v>
      </c>
      <c r="R36" s="6" t="s">
        <v>48</v>
      </c>
      <c r="S36" s="6" t="s">
        <v>12</v>
      </c>
      <c r="T36" s="6" t="s">
        <v>48</v>
      </c>
      <c r="U36" s="6" t="s">
        <v>12</v>
      </c>
      <c r="V36" s="6" t="s">
        <v>48</v>
      </c>
      <c r="W36" s="6" t="s">
        <v>12</v>
      </c>
      <c r="X36" s="6" t="s">
        <v>48</v>
      </c>
      <c r="Y36" s="6" t="s">
        <v>12</v>
      </c>
      <c r="Z36" s="6" t="s">
        <v>48</v>
      </c>
      <c r="AA36" s="6" t="s">
        <v>12</v>
      </c>
      <c r="AB36" s="6" t="s">
        <v>48</v>
      </c>
      <c r="AC36" s="6" t="s">
        <v>12</v>
      </c>
      <c r="AD36" s="6" t="s">
        <v>48</v>
      </c>
      <c r="AE36" s="6" t="s">
        <v>12</v>
      </c>
      <c r="AF36" s="6" t="s">
        <v>48</v>
      </c>
      <c r="AG36" s="151"/>
      <c r="AH36" s="8"/>
      <c r="AI36" s="9"/>
      <c r="AJ36" s="144"/>
    </row>
    <row r="37" spans="1:36" s="5" customFormat="1" ht="15.75">
      <c r="A37" s="10" t="s">
        <v>14</v>
      </c>
      <c r="B37" s="11">
        <v>70</v>
      </c>
      <c r="C37" s="12"/>
      <c r="D37" s="13"/>
      <c r="E37" s="12"/>
      <c r="F37" s="13"/>
      <c r="G37" s="12">
        <v>0.3611111111111111</v>
      </c>
      <c r="H37" s="13">
        <f t="shared" ref="H37:W37" si="19">G37+35/1440</f>
        <v>0.38541666666666669</v>
      </c>
      <c r="I37" s="13">
        <f t="shared" si="19"/>
        <v>0.40972222222222227</v>
      </c>
      <c r="J37" s="13">
        <f t="shared" si="19"/>
        <v>0.43402777777777785</v>
      </c>
      <c r="K37" s="93">
        <f t="shared" si="19"/>
        <v>0.45833333333333343</v>
      </c>
      <c r="L37" s="93">
        <f t="shared" si="19"/>
        <v>0.48263888888888901</v>
      </c>
      <c r="M37" s="14">
        <f t="shared" si="19"/>
        <v>0.50694444444444453</v>
      </c>
      <c r="N37" s="14">
        <f t="shared" si="19"/>
        <v>0.53125000000000011</v>
      </c>
      <c r="O37" s="14">
        <f t="shared" si="19"/>
        <v>0.55555555555555569</v>
      </c>
      <c r="P37" s="93">
        <f t="shared" si="19"/>
        <v>0.57986111111111127</v>
      </c>
      <c r="Q37" s="93">
        <f t="shared" si="19"/>
        <v>0.60416666666666685</v>
      </c>
      <c r="R37" s="93">
        <f t="shared" si="19"/>
        <v>0.62847222222222243</v>
      </c>
      <c r="S37" s="93">
        <f t="shared" si="19"/>
        <v>0.65277777777777801</v>
      </c>
      <c r="T37" s="93">
        <f t="shared" si="19"/>
        <v>0.67708333333333359</v>
      </c>
      <c r="U37" s="93">
        <f t="shared" si="19"/>
        <v>0.70138888888888917</v>
      </c>
      <c r="V37" s="13">
        <f t="shared" si="19"/>
        <v>0.72569444444444475</v>
      </c>
      <c r="W37" s="13">
        <f t="shared" si="19"/>
        <v>0.75000000000000033</v>
      </c>
      <c r="X37" s="13"/>
      <c r="Y37" s="13"/>
      <c r="Z37" s="13"/>
      <c r="AA37" s="15"/>
      <c r="AB37" s="13"/>
      <c r="AC37" s="13"/>
      <c r="AD37" s="13"/>
      <c r="AE37" s="13"/>
      <c r="AF37" s="6"/>
      <c r="AG37" s="16">
        <v>7</v>
      </c>
      <c r="AH37" s="17">
        <f>(M37-G37)+(W37-O37)</f>
        <v>0.34027777777777807</v>
      </c>
      <c r="AI37" s="18">
        <f>HOUR(AH37)+MINUTE(AH37)/60</f>
        <v>8.1666666666666661</v>
      </c>
      <c r="AJ37" s="19">
        <f>AI37+0.38</f>
        <v>8.5466666666666669</v>
      </c>
    </row>
    <row r="38" spans="1:36" s="5" customFormat="1" ht="15.75">
      <c r="B38" s="29"/>
      <c r="AF38" s="5" t="s">
        <v>16</v>
      </c>
      <c r="AG38" s="30">
        <f>SUM(AG37:AG37)</f>
        <v>7</v>
      </c>
      <c r="AH38" s="30"/>
      <c r="AI38" s="31">
        <f>SUM(AI37:AI37)</f>
        <v>8.1666666666666661</v>
      </c>
      <c r="AJ38" s="31">
        <f>SUM(AJ37:AJ37)</f>
        <v>8.5466666666666669</v>
      </c>
    </row>
    <row r="39" spans="1:36" s="1" customFormat="1" ht="15.75">
      <c r="G39" s="2"/>
      <c r="K39" s="2"/>
      <c r="L39" s="2"/>
      <c r="M39" s="2"/>
      <c r="N39" s="2"/>
      <c r="T39" s="2"/>
      <c r="W39" s="2"/>
      <c r="Y39" s="4"/>
    </row>
    <row r="40" spans="1:36" ht="15.75">
      <c r="A40" s="5" t="s">
        <v>50</v>
      </c>
      <c r="B40" s="5"/>
    </row>
    <row r="41" spans="1:36" ht="15.75">
      <c r="A41" s="7" t="s">
        <v>12</v>
      </c>
      <c r="B41" s="36"/>
    </row>
    <row r="42" spans="1:36" ht="15.75">
      <c r="A42" s="7" t="s">
        <v>48</v>
      </c>
      <c r="B42" s="37">
        <v>35</v>
      </c>
    </row>
    <row r="43" spans="1:36" ht="15.75">
      <c r="A43" s="7" t="s">
        <v>12</v>
      </c>
      <c r="B43" s="37">
        <v>35</v>
      </c>
    </row>
    <row r="44" spans="1:36" ht="15.75">
      <c r="A44" s="38"/>
      <c r="B44" s="39">
        <f>SUM(B42:B43)</f>
        <v>70</v>
      </c>
    </row>
  </sheetData>
  <mergeCells count="30">
    <mergeCell ref="AJ35:AJ36"/>
    <mergeCell ref="A26:A27"/>
    <mergeCell ref="B26:B27"/>
    <mergeCell ref="C26:AF26"/>
    <mergeCell ref="AG26:AG27"/>
    <mergeCell ref="AH26:AI26"/>
    <mergeCell ref="AJ26:AJ27"/>
    <mergeCell ref="A35:A36"/>
    <mergeCell ref="B35:B36"/>
    <mergeCell ref="C35:AF35"/>
    <mergeCell ref="AG35:AG36"/>
    <mergeCell ref="AH35:AI35"/>
    <mergeCell ref="AJ19:AJ20"/>
    <mergeCell ref="A10:A11"/>
    <mergeCell ref="B10:B11"/>
    <mergeCell ref="C10:AF10"/>
    <mergeCell ref="AG10:AG11"/>
    <mergeCell ref="AH10:AI10"/>
    <mergeCell ref="AJ10:AJ11"/>
    <mergeCell ref="A19:A20"/>
    <mergeCell ref="B19:B20"/>
    <mergeCell ref="C19:AF19"/>
    <mergeCell ref="AG19:AG20"/>
    <mergeCell ref="AH19:AI19"/>
    <mergeCell ref="AJ3:AJ4"/>
    <mergeCell ref="A3:A4"/>
    <mergeCell ref="B3:B4"/>
    <mergeCell ref="C3:AF3"/>
    <mergeCell ref="AG3:AG4"/>
    <mergeCell ref="AH3:AI3"/>
  </mergeCells>
  <pageMargins left="0.11811023622047245" right="0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G41"/>
  <sheetViews>
    <sheetView tabSelected="1" zoomScale="80" zoomScaleNormal="80" workbookViewId="0">
      <selection activeCell="AD27" sqref="AD27"/>
    </sheetView>
  </sheetViews>
  <sheetFormatPr defaultRowHeight="15"/>
  <cols>
    <col min="1" max="2" width="9.140625" style="1"/>
    <col min="3" max="29" width="6.85546875" style="1" customWidth="1"/>
    <col min="30" max="59" width="9.140625" style="1"/>
  </cols>
  <sheetData>
    <row r="1" spans="1:33" s="1" customFormat="1" ht="15.75">
      <c r="G1" s="2" t="s">
        <v>51</v>
      </c>
      <c r="K1" s="2"/>
      <c r="L1" s="2"/>
      <c r="M1" s="2"/>
      <c r="N1" s="2"/>
      <c r="O1" s="3" t="s">
        <v>52</v>
      </c>
      <c r="S1" s="2" t="s">
        <v>22</v>
      </c>
      <c r="V1" s="2" t="s">
        <v>3</v>
      </c>
      <c r="X1" s="4" t="s">
        <v>4</v>
      </c>
    </row>
    <row r="2" spans="1:33" s="1" customFormat="1" ht="15.75" thickBot="1">
      <c r="J2" s="1" t="s">
        <v>46</v>
      </c>
      <c r="O2" s="1" t="s">
        <v>53</v>
      </c>
    </row>
    <row r="3" spans="1:33" s="1" customFormat="1" ht="15" customHeight="1">
      <c r="A3" s="158" t="s">
        <v>7</v>
      </c>
      <c r="B3" s="160" t="s">
        <v>8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3" t="s">
        <v>9</v>
      </c>
      <c r="AE3" s="165" t="s">
        <v>10</v>
      </c>
      <c r="AF3" s="166"/>
      <c r="AG3" s="156" t="s">
        <v>11</v>
      </c>
    </row>
    <row r="4" spans="1:33" s="1" customFormat="1" ht="15.75">
      <c r="A4" s="159"/>
      <c r="B4" s="161"/>
      <c r="C4" s="6" t="s">
        <v>12</v>
      </c>
      <c r="D4" s="6" t="s">
        <v>54</v>
      </c>
      <c r="E4" s="6" t="s">
        <v>12</v>
      </c>
      <c r="F4" s="6" t="s">
        <v>54</v>
      </c>
      <c r="G4" s="6" t="s">
        <v>12</v>
      </c>
      <c r="H4" s="6" t="s">
        <v>54</v>
      </c>
      <c r="I4" s="6" t="s">
        <v>12</v>
      </c>
      <c r="J4" s="6" t="s">
        <v>54</v>
      </c>
      <c r="K4" s="6" t="s">
        <v>12</v>
      </c>
      <c r="L4" s="6" t="s">
        <v>54</v>
      </c>
      <c r="M4" s="6" t="s">
        <v>12</v>
      </c>
      <c r="N4" s="6" t="s">
        <v>54</v>
      </c>
      <c r="O4" s="6" t="s">
        <v>12</v>
      </c>
      <c r="P4" s="6" t="s">
        <v>54</v>
      </c>
      <c r="Q4" s="6" t="s">
        <v>12</v>
      </c>
      <c r="R4" s="6" t="s">
        <v>54</v>
      </c>
      <c r="S4" s="6" t="s">
        <v>12</v>
      </c>
      <c r="T4" s="6" t="s">
        <v>54</v>
      </c>
      <c r="U4" s="6" t="s">
        <v>12</v>
      </c>
      <c r="V4" s="6" t="s">
        <v>54</v>
      </c>
      <c r="W4" s="6" t="s">
        <v>12</v>
      </c>
      <c r="X4" s="6" t="s">
        <v>54</v>
      </c>
      <c r="Y4" s="6" t="s">
        <v>12</v>
      </c>
      <c r="Z4" s="6" t="s">
        <v>54</v>
      </c>
      <c r="AA4" s="6" t="s">
        <v>12</v>
      </c>
      <c r="AB4" s="6" t="s">
        <v>54</v>
      </c>
      <c r="AC4" s="6" t="s">
        <v>12</v>
      </c>
      <c r="AD4" s="164"/>
      <c r="AE4" s="112"/>
      <c r="AF4" s="113"/>
      <c r="AG4" s="157"/>
    </row>
    <row r="5" spans="1:33" s="1" customFormat="1" ht="15.75">
      <c r="A5" s="114" t="s">
        <v>15</v>
      </c>
      <c r="B5" s="115">
        <v>35</v>
      </c>
      <c r="C5" s="12">
        <v>0.29722222222222222</v>
      </c>
      <c r="D5" s="13">
        <f>C5+35/1440</f>
        <v>0.3215277777777778</v>
      </c>
      <c r="E5" s="15">
        <f t="shared" ref="E5:T6" si="0">D5+35/1440</f>
        <v>0.34583333333333338</v>
      </c>
      <c r="F5" s="13">
        <f t="shared" si="0"/>
        <v>0.37013888888888896</v>
      </c>
      <c r="G5" s="13">
        <f t="shared" si="0"/>
        <v>0.39444444444444454</v>
      </c>
      <c r="H5" s="13">
        <f t="shared" si="0"/>
        <v>0.41875000000000012</v>
      </c>
      <c r="I5" s="14">
        <f t="shared" si="0"/>
        <v>0.4430555555555557</v>
      </c>
      <c r="J5" s="14">
        <f t="shared" si="0"/>
        <v>0.46736111111111128</v>
      </c>
      <c r="K5" s="14">
        <f t="shared" si="0"/>
        <v>0.49166666666666686</v>
      </c>
      <c r="L5" s="13">
        <f t="shared" si="0"/>
        <v>0.51597222222222239</v>
      </c>
      <c r="M5" s="13">
        <f t="shared" si="0"/>
        <v>0.54027777777777797</v>
      </c>
      <c r="N5" s="13">
        <f t="shared" si="0"/>
        <v>0.56458333333333355</v>
      </c>
      <c r="O5" s="13">
        <f t="shared" si="0"/>
        <v>0.58888888888888913</v>
      </c>
      <c r="P5" s="13">
        <f t="shared" si="0"/>
        <v>0.61319444444444471</v>
      </c>
      <c r="Q5" s="14">
        <f t="shared" si="0"/>
        <v>0.63750000000000029</v>
      </c>
      <c r="R5" s="14">
        <f t="shared" si="0"/>
        <v>0.66180555555555587</v>
      </c>
      <c r="S5" s="14">
        <f t="shared" si="0"/>
        <v>0.68611111111111145</v>
      </c>
      <c r="T5" s="13">
        <f t="shared" si="0"/>
        <v>0.71041666666666703</v>
      </c>
      <c r="U5" s="13">
        <f t="shared" ref="U5:AA6" si="1">T5+35/1440</f>
        <v>0.73472222222222261</v>
      </c>
      <c r="V5" s="13">
        <f t="shared" si="1"/>
        <v>0.75902777777777819</v>
      </c>
      <c r="W5" s="13">
        <f t="shared" si="1"/>
        <v>0.78333333333333377</v>
      </c>
      <c r="X5" s="13">
        <f t="shared" si="1"/>
        <v>0.80763888888888935</v>
      </c>
      <c r="Y5" s="13">
        <f t="shared" si="1"/>
        <v>0.83194444444444493</v>
      </c>
      <c r="Z5" s="13"/>
      <c r="AA5" s="6"/>
      <c r="AB5" s="6"/>
      <c r="AC5" s="6"/>
      <c r="AD5" s="116">
        <v>9</v>
      </c>
      <c r="AE5" s="117">
        <f>(I5-C5)+(Q5-K5)+(Y5-S5)</f>
        <v>0.43750000000000039</v>
      </c>
      <c r="AF5" s="18">
        <f>HOUR(AE5)+MINUTE(AE5)/60</f>
        <v>10.5</v>
      </c>
      <c r="AG5" s="118">
        <f>AF5+0.38</f>
        <v>10.88</v>
      </c>
    </row>
    <row r="6" spans="1:33" s="124" customFormat="1" ht="16.5" thickBot="1">
      <c r="A6" s="119" t="s">
        <v>42</v>
      </c>
      <c r="B6" s="120">
        <v>35</v>
      </c>
      <c r="C6" s="121">
        <f>C5+35/1440</f>
        <v>0.3215277777777778</v>
      </c>
      <c r="D6" s="71">
        <f>C6+35/1440</f>
        <v>0.34583333333333338</v>
      </c>
      <c r="E6" s="71">
        <f t="shared" si="0"/>
        <v>0.37013888888888896</v>
      </c>
      <c r="F6" s="71">
        <f t="shared" si="0"/>
        <v>0.39444444444444454</v>
      </c>
      <c r="G6" s="71">
        <f t="shared" si="0"/>
        <v>0.41875000000000012</v>
      </c>
      <c r="H6" s="71">
        <f t="shared" si="0"/>
        <v>0.4430555555555557</v>
      </c>
      <c r="I6" s="71">
        <f t="shared" si="0"/>
        <v>0.46736111111111128</v>
      </c>
      <c r="J6" s="71">
        <f t="shared" si="0"/>
        <v>0.49166666666666686</v>
      </c>
      <c r="K6" s="122">
        <f t="shared" si="0"/>
        <v>0.51597222222222239</v>
      </c>
      <c r="L6" s="122">
        <f t="shared" si="0"/>
        <v>0.54027777777777797</v>
      </c>
      <c r="M6" s="122">
        <f t="shared" si="0"/>
        <v>0.56458333333333355</v>
      </c>
      <c r="N6" s="71">
        <f t="shared" si="0"/>
        <v>0.58888888888888913</v>
      </c>
      <c r="O6" s="71">
        <f t="shared" si="0"/>
        <v>0.61319444444444471</v>
      </c>
      <c r="P6" s="71">
        <f t="shared" si="0"/>
        <v>0.63750000000000029</v>
      </c>
      <c r="Q6" s="71">
        <f t="shared" si="0"/>
        <v>0.66180555555555587</v>
      </c>
      <c r="R6" s="71">
        <f t="shared" si="0"/>
        <v>0.68611111111111145</v>
      </c>
      <c r="S6" s="71">
        <f t="shared" si="0"/>
        <v>0.71041666666666703</v>
      </c>
      <c r="T6" s="71">
        <f t="shared" si="0"/>
        <v>0.73472222222222261</v>
      </c>
      <c r="U6" s="122">
        <f t="shared" si="1"/>
        <v>0.75902777777777819</v>
      </c>
      <c r="V6" s="122">
        <f t="shared" si="1"/>
        <v>0.78333333333333377</v>
      </c>
      <c r="W6" s="122">
        <f t="shared" si="1"/>
        <v>0.80763888888888935</v>
      </c>
      <c r="X6" s="71">
        <f t="shared" si="1"/>
        <v>0.83194444444444493</v>
      </c>
      <c r="Y6" s="71">
        <f t="shared" si="1"/>
        <v>0.85625000000000051</v>
      </c>
      <c r="Z6" s="71">
        <f t="shared" si="1"/>
        <v>0.88055555555555609</v>
      </c>
      <c r="AA6" s="71">
        <f t="shared" si="1"/>
        <v>0.90486111111111167</v>
      </c>
      <c r="AB6" s="71"/>
      <c r="AC6" s="71"/>
      <c r="AD6" s="70">
        <v>10</v>
      </c>
      <c r="AE6" s="72">
        <f>(K6-C6)+(U6-M6)+(AA6-W6)</f>
        <v>0.48611111111111155</v>
      </c>
      <c r="AF6" s="27">
        <f>HOUR(AE6)+MINUTE(AE6)/60</f>
        <v>11.666666666666666</v>
      </c>
      <c r="AG6" s="123">
        <f>AF6+0.38</f>
        <v>12.046666666666667</v>
      </c>
    </row>
    <row r="7" spans="1:33" s="1" customFormat="1" ht="15.75">
      <c r="B7" s="125">
        <f>SUM(B5:B6)</f>
        <v>70</v>
      </c>
      <c r="AC7" s="1" t="s">
        <v>16</v>
      </c>
      <c r="AD7" s="30">
        <f>SUM(AD5:AD6)</f>
        <v>19</v>
      </c>
      <c r="AE7" s="30"/>
      <c r="AF7" s="31">
        <f>SUM(AF5:AF6)</f>
        <v>22.166666666666664</v>
      </c>
      <c r="AG7" s="31">
        <f>SUM(AG5:AG6)</f>
        <v>22.926666666666669</v>
      </c>
    </row>
    <row r="8" spans="1:33" s="1" customFormat="1" ht="15.75">
      <c r="B8" s="125"/>
      <c r="AD8" s="39"/>
      <c r="AE8" s="39"/>
      <c r="AF8" s="59"/>
      <c r="AG8" s="59"/>
    </row>
    <row r="9" spans="1:33" s="1" customFormat="1" ht="15.75">
      <c r="G9" s="2" t="s">
        <v>51</v>
      </c>
      <c r="K9" s="2"/>
      <c r="L9" s="2"/>
      <c r="M9" s="2"/>
      <c r="N9" s="2"/>
      <c r="O9" s="3" t="s">
        <v>52</v>
      </c>
      <c r="S9" s="2" t="s">
        <v>25</v>
      </c>
      <c r="V9" s="2" t="s">
        <v>3</v>
      </c>
      <c r="X9" s="4" t="s">
        <v>4</v>
      </c>
      <c r="AB9" s="2"/>
      <c r="AC9" s="2"/>
      <c r="AD9" s="126"/>
      <c r="AE9" s="106"/>
      <c r="AF9" s="107"/>
      <c r="AG9" s="106"/>
    </row>
    <row r="10" spans="1:33" s="1" customFormat="1" ht="16.5" thickBot="1">
      <c r="J10" s="1" t="s">
        <v>46</v>
      </c>
      <c r="O10" s="1" t="s">
        <v>53</v>
      </c>
      <c r="Y10" s="2"/>
      <c r="Z10" s="2"/>
      <c r="AA10" s="2"/>
      <c r="AB10" s="2"/>
      <c r="AC10" s="2"/>
      <c r="AD10" s="126"/>
      <c r="AE10" s="106"/>
      <c r="AF10" s="107"/>
      <c r="AG10" s="106"/>
    </row>
    <row r="11" spans="1:33" s="1" customFormat="1" ht="15" customHeight="1">
      <c r="A11" s="158" t="s">
        <v>7</v>
      </c>
      <c r="B11" s="160" t="s">
        <v>8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3" t="s">
        <v>9</v>
      </c>
      <c r="AE11" s="165" t="s">
        <v>10</v>
      </c>
      <c r="AF11" s="166"/>
      <c r="AG11" s="156" t="s">
        <v>11</v>
      </c>
    </row>
    <row r="12" spans="1:33" s="1" customFormat="1" ht="15.75">
      <c r="A12" s="159"/>
      <c r="B12" s="161"/>
      <c r="C12" s="6" t="s">
        <v>12</v>
      </c>
      <c r="D12" s="6" t="s">
        <v>54</v>
      </c>
      <c r="E12" s="6" t="s">
        <v>12</v>
      </c>
      <c r="F12" s="6" t="s">
        <v>54</v>
      </c>
      <c r="G12" s="6" t="s">
        <v>12</v>
      </c>
      <c r="H12" s="6" t="s">
        <v>54</v>
      </c>
      <c r="I12" s="6" t="s">
        <v>12</v>
      </c>
      <c r="J12" s="6" t="s">
        <v>54</v>
      </c>
      <c r="K12" s="6" t="s">
        <v>12</v>
      </c>
      <c r="L12" s="6" t="s">
        <v>54</v>
      </c>
      <c r="M12" s="6" t="s">
        <v>12</v>
      </c>
      <c r="N12" s="6" t="s">
        <v>54</v>
      </c>
      <c r="O12" s="6" t="s">
        <v>12</v>
      </c>
      <c r="P12" s="6" t="s">
        <v>54</v>
      </c>
      <c r="Q12" s="6" t="s">
        <v>12</v>
      </c>
      <c r="R12" s="6" t="s">
        <v>54</v>
      </c>
      <c r="S12" s="6" t="s">
        <v>12</v>
      </c>
      <c r="T12" s="6" t="s">
        <v>54</v>
      </c>
      <c r="U12" s="6" t="s">
        <v>12</v>
      </c>
      <c r="V12" s="6" t="s">
        <v>54</v>
      </c>
      <c r="W12" s="6" t="s">
        <v>12</v>
      </c>
      <c r="X12" s="6" t="s">
        <v>54</v>
      </c>
      <c r="Y12" s="6" t="s">
        <v>12</v>
      </c>
      <c r="Z12" s="6" t="s">
        <v>54</v>
      </c>
      <c r="AA12" s="6" t="s">
        <v>12</v>
      </c>
      <c r="AB12" s="6" t="s">
        <v>54</v>
      </c>
      <c r="AC12" s="6" t="s">
        <v>12</v>
      </c>
      <c r="AD12" s="164"/>
      <c r="AE12" s="112"/>
      <c r="AF12" s="113"/>
      <c r="AG12" s="157"/>
    </row>
    <row r="13" spans="1:33" s="1" customFormat="1" ht="15.75">
      <c r="A13" s="114" t="s">
        <v>15</v>
      </c>
      <c r="B13" s="115">
        <v>42</v>
      </c>
      <c r="C13" s="12">
        <v>0.29444444444444445</v>
      </c>
      <c r="D13" s="13">
        <f>C13+35/1440</f>
        <v>0.31875000000000003</v>
      </c>
      <c r="E13" s="15">
        <f t="shared" ref="E13:T14" si="2">D13+35/1440</f>
        <v>0.34305555555555561</v>
      </c>
      <c r="F13" s="13">
        <f t="shared" si="2"/>
        <v>0.36736111111111119</v>
      </c>
      <c r="G13" s="13">
        <f t="shared" si="2"/>
        <v>0.39166666666666677</v>
      </c>
      <c r="H13" s="13">
        <f t="shared" si="2"/>
        <v>0.41597222222222235</v>
      </c>
      <c r="I13" s="15">
        <f t="shared" si="2"/>
        <v>0.44027777777777793</v>
      </c>
      <c r="J13" s="15">
        <f t="shared" si="2"/>
        <v>0.46458333333333351</v>
      </c>
      <c r="K13" s="14">
        <f t="shared" si="2"/>
        <v>0.48888888888888909</v>
      </c>
      <c r="L13" s="14">
        <f t="shared" si="2"/>
        <v>0.51319444444444462</v>
      </c>
      <c r="M13" s="14">
        <f t="shared" si="2"/>
        <v>0.5375000000000002</v>
      </c>
      <c r="N13" s="15">
        <f t="shared" si="2"/>
        <v>0.56180555555555578</v>
      </c>
      <c r="O13" s="15">
        <f t="shared" si="2"/>
        <v>0.58611111111111136</v>
      </c>
      <c r="P13" s="13">
        <f t="shared" si="2"/>
        <v>0.61041666666666694</v>
      </c>
      <c r="Q13" s="15">
        <f t="shared" si="2"/>
        <v>0.63472222222222252</v>
      </c>
      <c r="R13" s="15">
        <f t="shared" si="2"/>
        <v>0.6590277777777781</v>
      </c>
      <c r="S13" s="15">
        <f t="shared" si="2"/>
        <v>0.68333333333333368</v>
      </c>
      <c r="T13" s="13">
        <f t="shared" si="2"/>
        <v>0.70763888888888926</v>
      </c>
      <c r="U13" s="14">
        <f t="shared" ref="U13:AC14" si="3">T13+35/1440</f>
        <v>0.73194444444444484</v>
      </c>
      <c r="V13" s="14">
        <f t="shared" si="3"/>
        <v>0.75625000000000042</v>
      </c>
      <c r="W13" s="14">
        <f t="shared" si="3"/>
        <v>0.780555555555556</v>
      </c>
      <c r="X13" s="13">
        <f t="shared" si="3"/>
        <v>0.80486111111111158</v>
      </c>
      <c r="Y13" s="13">
        <f t="shared" si="3"/>
        <v>0.82916666666666716</v>
      </c>
      <c r="Z13" s="13">
        <f t="shared" si="3"/>
        <v>0.85347222222222274</v>
      </c>
      <c r="AA13" s="15">
        <f t="shared" si="3"/>
        <v>0.87777777777777832</v>
      </c>
      <c r="AB13" s="13">
        <f t="shared" si="3"/>
        <v>0.9020833333333339</v>
      </c>
      <c r="AC13" s="13">
        <f t="shared" si="3"/>
        <v>0.92638888888888948</v>
      </c>
      <c r="AD13" s="116">
        <v>11</v>
      </c>
      <c r="AE13" s="117">
        <f>(K13-C13)+(U13-M13)+(AC13-W13)</f>
        <v>0.53472222222222276</v>
      </c>
      <c r="AF13" s="18">
        <f>HOUR(AE13)+MINUTE(AE13)/60</f>
        <v>12.833333333333334</v>
      </c>
      <c r="AG13" s="118">
        <f>AF13+0.38</f>
        <v>13.213333333333335</v>
      </c>
    </row>
    <row r="14" spans="1:33" s="124" customFormat="1" ht="15.75">
      <c r="A14" s="127" t="s">
        <v>42</v>
      </c>
      <c r="B14" s="128">
        <v>28</v>
      </c>
      <c r="C14" s="129">
        <f>C13+28/1440</f>
        <v>0.31388888888888888</v>
      </c>
      <c r="D14" s="78">
        <f>C14+35/1440</f>
        <v>0.33819444444444446</v>
      </c>
      <c r="E14" s="78">
        <f t="shared" si="2"/>
        <v>0.36250000000000004</v>
      </c>
      <c r="F14" s="78">
        <f t="shared" si="2"/>
        <v>0.38680555555555562</v>
      </c>
      <c r="G14" s="78">
        <f t="shared" si="2"/>
        <v>0.4111111111111112</v>
      </c>
      <c r="H14" s="78">
        <f t="shared" si="2"/>
        <v>0.43541666666666679</v>
      </c>
      <c r="I14" s="130">
        <f t="shared" si="2"/>
        <v>0.45972222222222237</v>
      </c>
      <c r="J14" s="130">
        <f t="shared" si="2"/>
        <v>0.48402777777777795</v>
      </c>
      <c r="K14" s="130">
        <f t="shared" si="2"/>
        <v>0.50833333333333353</v>
      </c>
      <c r="L14" s="78">
        <f t="shared" si="2"/>
        <v>0.53263888888888911</v>
      </c>
      <c r="M14" s="78">
        <f t="shared" si="2"/>
        <v>0.55694444444444469</v>
      </c>
      <c r="N14" s="78">
        <f t="shared" si="2"/>
        <v>0.58125000000000027</v>
      </c>
      <c r="O14" s="78">
        <f t="shared" si="2"/>
        <v>0.60555555555555585</v>
      </c>
      <c r="P14" s="78">
        <f t="shared" si="2"/>
        <v>0.62986111111111143</v>
      </c>
      <c r="Q14" s="78">
        <f t="shared" si="2"/>
        <v>0.65416666666666701</v>
      </c>
      <c r="R14" s="78">
        <f t="shared" si="2"/>
        <v>0.67847222222222259</v>
      </c>
      <c r="S14" s="130">
        <f t="shared" si="2"/>
        <v>0.70277777777777817</v>
      </c>
      <c r="T14" s="130">
        <f t="shared" si="2"/>
        <v>0.72708333333333375</v>
      </c>
      <c r="U14" s="130">
        <f t="shared" si="3"/>
        <v>0.75138888888888933</v>
      </c>
      <c r="V14" s="78">
        <f t="shared" si="3"/>
        <v>0.77569444444444491</v>
      </c>
      <c r="W14" s="78">
        <f t="shared" si="3"/>
        <v>0.80000000000000049</v>
      </c>
      <c r="X14" s="78">
        <f t="shared" si="3"/>
        <v>0.82430555555555607</v>
      </c>
      <c r="Y14" s="78">
        <f t="shared" si="3"/>
        <v>0.84861111111111165</v>
      </c>
      <c r="Z14" s="78">
        <f t="shared" si="3"/>
        <v>0.87291666666666723</v>
      </c>
      <c r="AA14" s="78">
        <f t="shared" si="3"/>
        <v>0.89722222222222281</v>
      </c>
      <c r="AB14" s="78"/>
      <c r="AC14" s="78"/>
      <c r="AD14" s="74">
        <v>10</v>
      </c>
      <c r="AE14" s="79">
        <f>(I14-C14)+(S14-K14)+(AA14-U14)</f>
        <v>0.4861111111111116</v>
      </c>
      <c r="AF14" s="18">
        <f>HOUR(AE14)+MINUTE(AE14)/60</f>
        <v>11.666666666666666</v>
      </c>
      <c r="AG14" s="118">
        <f>AF14+0.38</f>
        <v>12.046666666666667</v>
      </c>
    </row>
    <row r="15" spans="1:33" s="1" customFormat="1" ht="15.75">
      <c r="B15" s="125">
        <f>SUM(B13:B14)</f>
        <v>70</v>
      </c>
      <c r="AC15" s="1" t="s">
        <v>16</v>
      </c>
      <c r="AD15" s="30">
        <f>SUM(AD13:AD14)</f>
        <v>21</v>
      </c>
      <c r="AE15" s="30"/>
      <c r="AF15" s="31">
        <f>SUM(AF13:AF14)</f>
        <v>24.5</v>
      </c>
      <c r="AG15" s="31">
        <f>SUM(AG13:AG14)</f>
        <v>25.26</v>
      </c>
    </row>
    <row r="17" spans="1:33" s="1" customFormat="1" ht="16.5" thickBot="1">
      <c r="G17" s="2" t="s">
        <v>51</v>
      </c>
      <c r="K17" s="2"/>
      <c r="L17" s="2"/>
      <c r="M17" s="2"/>
      <c r="N17" s="2"/>
      <c r="O17" s="3" t="s">
        <v>52</v>
      </c>
      <c r="S17" s="2" t="s">
        <v>22</v>
      </c>
      <c r="V17" s="2" t="s">
        <v>3</v>
      </c>
      <c r="X17" s="4" t="s">
        <v>17</v>
      </c>
    </row>
    <row r="18" spans="1:33" s="1" customFormat="1" ht="15" customHeight="1">
      <c r="A18" s="158" t="s">
        <v>7</v>
      </c>
      <c r="B18" s="160" t="s">
        <v>8</v>
      </c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3" t="s">
        <v>9</v>
      </c>
      <c r="AE18" s="165" t="s">
        <v>10</v>
      </c>
      <c r="AF18" s="166"/>
      <c r="AG18" s="156" t="s">
        <v>11</v>
      </c>
    </row>
    <row r="19" spans="1:33" s="1" customFormat="1" ht="15.75">
      <c r="A19" s="159"/>
      <c r="B19" s="161"/>
      <c r="C19" s="6" t="s">
        <v>12</v>
      </c>
      <c r="D19" s="6" t="s">
        <v>54</v>
      </c>
      <c r="E19" s="6" t="s">
        <v>12</v>
      </c>
      <c r="F19" s="6" t="s">
        <v>54</v>
      </c>
      <c r="G19" s="6" t="s">
        <v>12</v>
      </c>
      <c r="H19" s="6" t="s">
        <v>54</v>
      </c>
      <c r="I19" s="6" t="s">
        <v>12</v>
      </c>
      <c r="J19" s="6" t="s">
        <v>54</v>
      </c>
      <c r="K19" s="6" t="s">
        <v>12</v>
      </c>
      <c r="L19" s="6" t="s">
        <v>54</v>
      </c>
      <c r="M19" s="6" t="s">
        <v>12</v>
      </c>
      <c r="N19" s="6" t="s">
        <v>54</v>
      </c>
      <c r="O19" s="6" t="s">
        <v>12</v>
      </c>
      <c r="P19" s="6" t="s">
        <v>54</v>
      </c>
      <c r="Q19" s="6" t="s">
        <v>12</v>
      </c>
      <c r="R19" s="6" t="s">
        <v>54</v>
      </c>
      <c r="S19" s="6" t="s">
        <v>12</v>
      </c>
      <c r="T19" s="6" t="s">
        <v>54</v>
      </c>
      <c r="U19" s="6" t="s">
        <v>12</v>
      </c>
      <c r="V19" s="6" t="s">
        <v>54</v>
      </c>
      <c r="W19" s="6" t="s">
        <v>12</v>
      </c>
      <c r="X19" s="6" t="s">
        <v>54</v>
      </c>
      <c r="Y19" s="6" t="s">
        <v>12</v>
      </c>
      <c r="Z19" s="6" t="s">
        <v>54</v>
      </c>
      <c r="AA19" s="6" t="s">
        <v>12</v>
      </c>
      <c r="AB19" s="6" t="s">
        <v>54</v>
      </c>
      <c r="AC19" s="6" t="s">
        <v>12</v>
      </c>
      <c r="AD19" s="164"/>
      <c r="AE19" s="112"/>
      <c r="AF19" s="113"/>
      <c r="AG19" s="157"/>
    </row>
    <row r="20" spans="1:33" s="1" customFormat="1" ht="15.75">
      <c r="A20" s="114" t="s">
        <v>15</v>
      </c>
      <c r="B20" s="115">
        <v>35</v>
      </c>
      <c r="C20" s="12"/>
      <c r="D20" s="13"/>
      <c r="E20" s="63">
        <v>0.34583333333333338</v>
      </c>
      <c r="F20" s="13">
        <f t="shared" ref="F20:U21" si="4">E20+35/1440</f>
        <v>0.37013888888888896</v>
      </c>
      <c r="G20" s="13">
        <f t="shared" si="4"/>
        <v>0.39444444444444454</v>
      </c>
      <c r="H20" s="13">
        <f t="shared" si="4"/>
        <v>0.41875000000000012</v>
      </c>
      <c r="I20" s="14">
        <f t="shared" si="4"/>
        <v>0.4430555555555557</v>
      </c>
      <c r="J20" s="14">
        <f t="shared" si="4"/>
        <v>0.46736111111111128</v>
      </c>
      <c r="K20" s="14">
        <f t="shared" si="4"/>
        <v>0.49166666666666686</v>
      </c>
      <c r="L20" s="13">
        <f t="shared" si="4"/>
        <v>0.51597222222222239</v>
      </c>
      <c r="M20" s="13">
        <f t="shared" si="4"/>
        <v>0.54027777777777797</v>
      </c>
      <c r="N20" s="13">
        <f t="shared" si="4"/>
        <v>0.56458333333333355</v>
      </c>
      <c r="O20" s="13">
        <f t="shared" si="4"/>
        <v>0.58888888888888913</v>
      </c>
      <c r="P20" s="13">
        <f t="shared" si="4"/>
        <v>0.61319444444444471</v>
      </c>
      <c r="Q20" s="14">
        <f t="shared" si="4"/>
        <v>0.63750000000000029</v>
      </c>
      <c r="R20" s="14">
        <f t="shared" si="4"/>
        <v>0.66180555555555587</v>
      </c>
      <c r="S20" s="14">
        <f t="shared" si="4"/>
        <v>0.68611111111111145</v>
      </c>
      <c r="T20" s="13">
        <f t="shared" si="4"/>
        <v>0.71041666666666703</v>
      </c>
      <c r="U20" s="13">
        <f t="shared" si="4"/>
        <v>0.73472222222222261</v>
      </c>
      <c r="V20" s="13">
        <f t="shared" ref="V20:Y21" si="5">U20+35/1440</f>
        <v>0.75902777777777819</v>
      </c>
      <c r="W20" s="13">
        <f t="shared" si="5"/>
        <v>0.78333333333333377</v>
      </c>
      <c r="X20" s="13">
        <f t="shared" si="5"/>
        <v>0.80763888888888935</v>
      </c>
      <c r="Y20" s="13">
        <f t="shared" si="5"/>
        <v>0.83194444444444493</v>
      </c>
      <c r="Z20" s="13"/>
      <c r="AA20" s="6"/>
      <c r="AB20" s="6"/>
      <c r="AC20" s="6"/>
      <c r="AD20" s="116">
        <v>8</v>
      </c>
      <c r="AE20" s="117">
        <f>(I20-E20)+(Q20-K20)+(Y20-S20)</f>
        <v>0.38888888888888923</v>
      </c>
      <c r="AF20" s="18">
        <f>HOUR(AE20)+MINUTE(AE20)/60</f>
        <v>9.3333333333333339</v>
      </c>
      <c r="AG20" s="118">
        <f>AF20+0.38</f>
        <v>9.7133333333333347</v>
      </c>
    </row>
    <row r="21" spans="1:33" s="124" customFormat="1" ht="16.5" thickBot="1">
      <c r="A21" s="119" t="s">
        <v>42</v>
      </c>
      <c r="B21" s="120">
        <v>35</v>
      </c>
      <c r="C21" s="131"/>
      <c r="D21" s="71"/>
      <c r="E21" s="71">
        <f>E20+35/1440</f>
        <v>0.37013888888888896</v>
      </c>
      <c r="F21" s="71">
        <f t="shared" si="4"/>
        <v>0.39444444444444454</v>
      </c>
      <c r="G21" s="71">
        <f t="shared" si="4"/>
        <v>0.41875000000000012</v>
      </c>
      <c r="H21" s="71">
        <f t="shared" si="4"/>
        <v>0.4430555555555557</v>
      </c>
      <c r="I21" s="71">
        <f t="shared" si="4"/>
        <v>0.46736111111111128</v>
      </c>
      <c r="J21" s="71">
        <f t="shared" si="4"/>
        <v>0.49166666666666686</v>
      </c>
      <c r="K21" s="122">
        <f t="shared" si="4"/>
        <v>0.51597222222222239</v>
      </c>
      <c r="L21" s="122">
        <f t="shared" si="4"/>
        <v>0.54027777777777797</v>
      </c>
      <c r="M21" s="122">
        <f t="shared" si="4"/>
        <v>0.56458333333333355</v>
      </c>
      <c r="N21" s="71">
        <f t="shared" si="4"/>
        <v>0.58888888888888913</v>
      </c>
      <c r="O21" s="71">
        <f t="shared" si="4"/>
        <v>0.61319444444444471</v>
      </c>
      <c r="P21" s="71">
        <f t="shared" si="4"/>
        <v>0.63750000000000029</v>
      </c>
      <c r="Q21" s="71">
        <f t="shared" si="4"/>
        <v>0.66180555555555587</v>
      </c>
      <c r="R21" s="71">
        <f t="shared" si="4"/>
        <v>0.68611111111111145</v>
      </c>
      <c r="S21" s="122">
        <f t="shared" si="4"/>
        <v>0.71041666666666703</v>
      </c>
      <c r="T21" s="122">
        <f t="shared" si="4"/>
        <v>0.73472222222222261</v>
      </c>
      <c r="U21" s="122">
        <f t="shared" si="4"/>
        <v>0.75902777777777819</v>
      </c>
      <c r="V21" s="132">
        <f t="shared" si="5"/>
        <v>0.78333333333333377</v>
      </c>
      <c r="W21" s="132">
        <f t="shared" si="5"/>
        <v>0.80763888888888935</v>
      </c>
      <c r="X21" s="71">
        <f t="shared" si="5"/>
        <v>0.83194444444444493</v>
      </c>
      <c r="Y21" s="71">
        <f t="shared" si="5"/>
        <v>0.85625000000000051</v>
      </c>
      <c r="Z21" s="71"/>
      <c r="AA21" s="71"/>
      <c r="AB21" s="71"/>
      <c r="AC21" s="71"/>
      <c r="AD21" s="70">
        <v>8</v>
      </c>
      <c r="AE21" s="72">
        <f>(K21-E21)+(S21-M21)+(Y21-U21)</f>
        <v>0.38888888888888923</v>
      </c>
      <c r="AF21" s="27">
        <f>HOUR(AE21)+MINUTE(AE21)/60</f>
        <v>9.3333333333333339</v>
      </c>
      <c r="AG21" s="123">
        <f>AF21+0.38</f>
        <v>9.7133333333333347</v>
      </c>
    </row>
    <row r="22" spans="1:33" s="1" customFormat="1" ht="15.75">
      <c r="B22" s="125">
        <f>SUM(B20:B21)</f>
        <v>70</v>
      </c>
      <c r="AC22" s="1" t="s">
        <v>16</v>
      </c>
      <c r="AD22" s="30">
        <f>SUM(AD20:AD21)</f>
        <v>16</v>
      </c>
      <c r="AE22" s="30"/>
      <c r="AF22" s="31">
        <f>SUM(AF20:AF21)</f>
        <v>18.666666666666668</v>
      </c>
      <c r="AG22" s="31">
        <f>SUM(AG20:AG21)</f>
        <v>19.426666666666669</v>
      </c>
    </row>
    <row r="23" spans="1:33" s="1" customFormat="1" ht="15.75">
      <c r="B23" s="125"/>
      <c r="AD23" s="32"/>
      <c r="AE23" s="32"/>
      <c r="AF23" s="34"/>
      <c r="AG23" s="34"/>
    </row>
    <row r="24" spans="1:33" s="1" customFormat="1" ht="16.5" thickBot="1">
      <c r="G24" s="2" t="s">
        <v>51</v>
      </c>
      <c r="K24" s="2"/>
      <c r="L24" s="2"/>
      <c r="M24" s="2"/>
      <c r="N24" s="2"/>
      <c r="O24" s="3" t="s">
        <v>52</v>
      </c>
      <c r="S24" s="2" t="s">
        <v>25</v>
      </c>
      <c r="V24" s="2" t="s">
        <v>3</v>
      </c>
      <c r="X24" s="4" t="s">
        <v>17</v>
      </c>
      <c r="AB24" s="2"/>
      <c r="AC24" s="2"/>
      <c r="AD24" s="126"/>
      <c r="AE24" s="106"/>
      <c r="AF24" s="107"/>
      <c r="AG24" s="106"/>
    </row>
    <row r="25" spans="1:33" s="1" customFormat="1" ht="15" customHeight="1">
      <c r="A25" s="158" t="s">
        <v>7</v>
      </c>
      <c r="B25" s="160" t="s">
        <v>8</v>
      </c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3" t="s">
        <v>9</v>
      </c>
      <c r="AE25" s="165" t="s">
        <v>10</v>
      </c>
      <c r="AF25" s="166"/>
      <c r="AG25" s="156" t="s">
        <v>11</v>
      </c>
    </row>
    <row r="26" spans="1:33" s="1" customFormat="1" ht="15.75">
      <c r="A26" s="159"/>
      <c r="B26" s="161"/>
      <c r="C26" s="6" t="s">
        <v>12</v>
      </c>
      <c r="D26" s="6" t="s">
        <v>54</v>
      </c>
      <c r="E26" s="6" t="s">
        <v>12</v>
      </c>
      <c r="F26" s="6" t="s">
        <v>54</v>
      </c>
      <c r="G26" s="6" t="s">
        <v>12</v>
      </c>
      <c r="H26" s="6" t="s">
        <v>54</v>
      </c>
      <c r="I26" s="6" t="s">
        <v>12</v>
      </c>
      <c r="J26" s="6" t="s">
        <v>54</v>
      </c>
      <c r="K26" s="6" t="s">
        <v>12</v>
      </c>
      <c r="L26" s="6" t="s">
        <v>54</v>
      </c>
      <c r="M26" s="6" t="s">
        <v>12</v>
      </c>
      <c r="N26" s="6" t="s">
        <v>54</v>
      </c>
      <c r="O26" s="6" t="s">
        <v>12</v>
      </c>
      <c r="P26" s="6" t="s">
        <v>54</v>
      </c>
      <c r="Q26" s="6" t="s">
        <v>12</v>
      </c>
      <c r="R26" s="6" t="s">
        <v>54</v>
      </c>
      <c r="S26" s="6" t="s">
        <v>12</v>
      </c>
      <c r="T26" s="6" t="s">
        <v>54</v>
      </c>
      <c r="U26" s="6" t="s">
        <v>12</v>
      </c>
      <c r="V26" s="6" t="s">
        <v>54</v>
      </c>
      <c r="W26" s="6" t="s">
        <v>12</v>
      </c>
      <c r="X26" s="6" t="s">
        <v>54</v>
      </c>
      <c r="Y26" s="6" t="s">
        <v>12</v>
      </c>
      <c r="Z26" s="6" t="s">
        <v>54</v>
      </c>
      <c r="AA26" s="6" t="s">
        <v>12</v>
      </c>
      <c r="AB26" s="6" t="s">
        <v>54</v>
      </c>
      <c r="AC26" s="6" t="s">
        <v>12</v>
      </c>
      <c r="AD26" s="164"/>
      <c r="AE26" s="112"/>
      <c r="AF26" s="113"/>
      <c r="AG26" s="157"/>
    </row>
    <row r="27" spans="1:33" s="1" customFormat="1" ht="15.75">
      <c r="A27" s="114" t="s">
        <v>15</v>
      </c>
      <c r="B27" s="115">
        <v>42</v>
      </c>
      <c r="C27" s="12"/>
      <c r="D27" s="13"/>
      <c r="E27" s="63">
        <v>0.3430555555555555</v>
      </c>
      <c r="F27" s="13">
        <f t="shared" ref="F27:U28" si="6">E27+35/1440</f>
        <v>0.36736111111111108</v>
      </c>
      <c r="G27" s="13">
        <f t="shared" si="6"/>
        <v>0.39166666666666666</v>
      </c>
      <c r="H27" s="13">
        <f t="shared" si="6"/>
        <v>0.41597222222222224</v>
      </c>
      <c r="I27" s="14">
        <f t="shared" si="6"/>
        <v>0.44027777777777782</v>
      </c>
      <c r="J27" s="14">
        <f t="shared" si="6"/>
        <v>0.4645833333333334</v>
      </c>
      <c r="K27" s="14">
        <f t="shared" si="6"/>
        <v>0.48888888888888898</v>
      </c>
      <c r="L27" s="93">
        <f t="shared" si="6"/>
        <v>0.51319444444444451</v>
      </c>
      <c r="M27" s="93">
        <f t="shared" si="6"/>
        <v>0.53750000000000009</v>
      </c>
      <c r="N27" s="15">
        <f t="shared" si="6"/>
        <v>0.56180555555555567</v>
      </c>
      <c r="O27" s="15">
        <f t="shared" si="6"/>
        <v>0.58611111111111125</v>
      </c>
      <c r="P27" s="13">
        <f t="shared" si="6"/>
        <v>0.61041666666666683</v>
      </c>
      <c r="Q27" s="14">
        <f t="shared" si="6"/>
        <v>0.63472222222222241</v>
      </c>
      <c r="R27" s="14">
        <f t="shared" si="6"/>
        <v>0.65902777777777799</v>
      </c>
      <c r="S27" s="14">
        <f t="shared" si="6"/>
        <v>0.68333333333333357</v>
      </c>
      <c r="T27" s="13">
        <f t="shared" si="6"/>
        <v>0.70763888888888915</v>
      </c>
      <c r="U27" s="93">
        <f t="shared" si="6"/>
        <v>0.73194444444444473</v>
      </c>
      <c r="V27" s="93">
        <f t="shared" ref="V27:Y28" si="7">U27+35/1440</f>
        <v>0.75625000000000031</v>
      </c>
      <c r="W27" s="93">
        <f t="shared" si="7"/>
        <v>0.78055555555555589</v>
      </c>
      <c r="X27" s="13">
        <f t="shared" si="7"/>
        <v>0.80486111111111147</v>
      </c>
      <c r="Y27" s="13">
        <f t="shared" si="7"/>
        <v>0.82916666666666705</v>
      </c>
      <c r="Z27" s="13"/>
      <c r="AA27" s="15"/>
      <c r="AB27" s="13"/>
      <c r="AC27" s="13"/>
      <c r="AD27" s="116">
        <v>8</v>
      </c>
      <c r="AE27" s="117">
        <f>(I27-E27)+(Q27-K27)+(Y27-S27)</f>
        <v>0.38888888888888923</v>
      </c>
      <c r="AF27" s="18">
        <f>HOUR(AE27)+MINUTE(AE27)/60</f>
        <v>9.3333333333333339</v>
      </c>
      <c r="AG27" s="118">
        <f>AF27+0.38</f>
        <v>9.7133333333333347</v>
      </c>
    </row>
    <row r="28" spans="1:33" s="124" customFormat="1" ht="16.5" thickBot="1">
      <c r="A28" s="127" t="s">
        <v>42</v>
      </c>
      <c r="B28" s="128">
        <v>28</v>
      </c>
      <c r="C28" s="129"/>
      <c r="D28" s="78"/>
      <c r="E28" s="129">
        <f>E27+28/1440</f>
        <v>0.36249999999999993</v>
      </c>
      <c r="F28" s="78">
        <f t="shared" si="6"/>
        <v>0.38680555555555551</v>
      </c>
      <c r="G28" s="78">
        <f t="shared" si="6"/>
        <v>0.41111111111111109</v>
      </c>
      <c r="H28" s="78">
        <f t="shared" si="6"/>
        <v>0.43541666666666667</v>
      </c>
      <c r="I28" s="133">
        <f t="shared" si="6"/>
        <v>0.45972222222222225</v>
      </c>
      <c r="J28" s="133">
        <f t="shared" si="6"/>
        <v>0.48402777777777783</v>
      </c>
      <c r="K28" s="122">
        <f t="shared" si="6"/>
        <v>0.50833333333333341</v>
      </c>
      <c r="L28" s="122">
        <f t="shared" si="6"/>
        <v>0.53263888888888899</v>
      </c>
      <c r="M28" s="122">
        <f t="shared" si="6"/>
        <v>0.55694444444444458</v>
      </c>
      <c r="N28" s="78">
        <f t="shared" si="6"/>
        <v>0.58125000000000016</v>
      </c>
      <c r="O28" s="78">
        <f t="shared" si="6"/>
        <v>0.60555555555555574</v>
      </c>
      <c r="P28" s="78">
        <f t="shared" si="6"/>
        <v>0.62986111111111132</v>
      </c>
      <c r="Q28" s="78">
        <f t="shared" si="6"/>
        <v>0.6541666666666669</v>
      </c>
      <c r="R28" s="78">
        <f t="shared" si="6"/>
        <v>0.67847222222222248</v>
      </c>
      <c r="S28" s="130">
        <f t="shared" si="6"/>
        <v>0.70277777777777806</v>
      </c>
      <c r="T28" s="130">
        <f t="shared" si="6"/>
        <v>0.72708333333333364</v>
      </c>
      <c r="U28" s="130">
        <f t="shared" si="6"/>
        <v>0.75138888888888922</v>
      </c>
      <c r="V28" s="78">
        <f t="shared" si="7"/>
        <v>0.7756944444444448</v>
      </c>
      <c r="W28" s="78">
        <f t="shared" si="7"/>
        <v>0.80000000000000038</v>
      </c>
      <c r="X28" s="78">
        <f t="shared" si="7"/>
        <v>0.82430555555555596</v>
      </c>
      <c r="Y28" s="78">
        <f t="shared" si="7"/>
        <v>0.84861111111111154</v>
      </c>
      <c r="Z28" s="78"/>
      <c r="AA28" s="78"/>
      <c r="AB28" s="78"/>
      <c r="AC28" s="78"/>
      <c r="AD28" s="74">
        <v>8</v>
      </c>
      <c r="AE28" s="79">
        <f>(K28-E28)+(S28-M28)+(Y28-U28)</f>
        <v>0.38888888888888928</v>
      </c>
      <c r="AF28" s="18">
        <f>HOUR(AE28)+MINUTE(AE28)/60</f>
        <v>9.3333333333333339</v>
      </c>
      <c r="AG28" s="118">
        <f>AF28+0.38</f>
        <v>9.7133333333333347</v>
      </c>
    </row>
    <row r="29" spans="1:33" s="1" customFormat="1" ht="15.75">
      <c r="B29" s="125">
        <f>SUM(B27:B28)</f>
        <v>70</v>
      </c>
      <c r="AC29" s="1" t="s">
        <v>16</v>
      </c>
      <c r="AD29" s="30">
        <f>SUM(AD27:AD28)</f>
        <v>16</v>
      </c>
      <c r="AE29" s="30"/>
      <c r="AF29" s="31">
        <f>SUM(AF27:AF28)</f>
        <v>18.666666666666668</v>
      </c>
      <c r="AG29" s="31">
        <f>SUM(AG27:AG28)</f>
        <v>19.426666666666669</v>
      </c>
    </row>
    <row r="31" spans="1:33" s="1" customFormat="1" ht="16.5" thickBot="1">
      <c r="G31" s="2" t="s">
        <v>51</v>
      </c>
      <c r="K31" s="2"/>
      <c r="L31" s="2"/>
      <c r="M31" s="2"/>
      <c r="N31" s="2"/>
      <c r="O31" s="3" t="s">
        <v>52</v>
      </c>
      <c r="S31" s="2" t="s">
        <v>2</v>
      </c>
      <c r="V31" s="2"/>
      <c r="W31" s="2" t="s">
        <v>3</v>
      </c>
      <c r="Y31" s="4" t="s">
        <v>18</v>
      </c>
      <c r="AF31" s="107"/>
      <c r="AG31" s="106"/>
    </row>
    <row r="32" spans="1:33" s="1" customFormat="1" ht="15" customHeight="1">
      <c r="A32" s="158" t="s">
        <v>7</v>
      </c>
      <c r="B32" s="160" t="s">
        <v>8</v>
      </c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3" t="s">
        <v>9</v>
      </c>
      <c r="AE32" s="165" t="s">
        <v>10</v>
      </c>
      <c r="AF32" s="166"/>
      <c r="AG32" s="156" t="s">
        <v>11</v>
      </c>
    </row>
    <row r="33" spans="1:33" s="1" customFormat="1" ht="15.75">
      <c r="A33" s="159"/>
      <c r="B33" s="161"/>
      <c r="C33" s="6" t="s">
        <v>12</v>
      </c>
      <c r="D33" s="6" t="s">
        <v>54</v>
      </c>
      <c r="E33" s="6" t="s">
        <v>12</v>
      </c>
      <c r="F33" s="6" t="s">
        <v>54</v>
      </c>
      <c r="G33" s="6" t="s">
        <v>12</v>
      </c>
      <c r="H33" s="6" t="s">
        <v>54</v>
      </c>
      <c r="I33" s="6" t="s">
        <v>12</v>
      </c>
      <c r="J33" s="6" t="s">
        <v>54</v>
      </c>
      <c r="K33" s="6" t="s">
        <v>12</v>
      </c>
      <c r="L33" s="6" t="s">
        <v>54</v>
      </c>
      <c r="M33" s="6" t="s">
        <v>12</v>
      </c>
      <c r="N33" s="6" t="s">
        <v>54</v>
      </c>
      <c r="O33" s="6" t="s">
        <v>12</v>
      </c>
      <c r="P33" s="6" t="s">
        <v>54</v>
      </c>
      <c r="Q33" s="6" t="s">
        <v>12</v>
      </c>
      <c r="R33" s="6" t="s">
        <v>54</v>
      </c>
      <c r="S33" s="6" t="s">
        <v>12</v>
      </c>
      <c r="T33" s="6" t="s">
        <v>54</v>
      </c>
      <c r="U33" s="6" t="s">
        <v>12</v>
      </c>
      <c r="V33" s="6" t="s">
        <v>54</v>
      </c>
      <c r="W33" s="6" t="s">
        <v>12</v>
      </c>
      <c r="X33" s="6" t="s">
        <v>54</v>
      </c>
      <c r="Y33" s="6" t="s">
        <v>12</v>
      </c>
      <c r="Z33" s="6" t="s">
        <v>54</v>
      </c>
      <c r="AA33" s="6" t="s">
        <v>12</v>
      </c>
      <c r="AB33" s="6" t="s">
        <v>54</v>
      </c>
      <c r="AC33" s="6" t="s">
        <v>12</v>
      </c>
      <c r="AD33" s="164"/>
      <c r="AE33" s="112"/>
      <c r="AF33" s="113"/>
      <c r="AG33" s="157"/>
    </row>
    <row r="34" spans="1:33" s="124" customFormat="1" ht="16.5" thickBot="1">
      <c r="A34" s="134" t="s">
        <v>14</v>
      </c>
      <c r="B34" s="135">
        <v>70</v>
      </c>
      <c r="C34" s="111">
        <v>0.38541666666666669</v>
      </c>
      <c r="D34" s="52">
        <f>C34+35/1440</f>
        <v>0.40972222222222227</v>
      </c>
      <c r="E34" s="52">
        <f t="shared" ref="E34:Q34" si="8">D34+35/1440</f>
        <v>0.43402777777777785</v>
      </c>
      <c r="F34" s="52">
        <f t="shared" si="8"/>
        <v>0.45833333333333343</v>
      </c>
      <c r="G34" s="52">
        <f t="shared" si="8"/>
        <v>0.48263888888888901</v>
      </c>
      <c r="H34" s="52">
        <f t="shared" si="8"/>
        <v>0.50694444444444453</v>
      </c>
      <c r="I34" s="53">
        <f t="shared" si="8"/>
        <v>0.53125000000000011</v>
      </c>
      <c r="J34" s="53">
        <f t="shared" si="8"/>
        <v>0.55555555555555569</v>
      </c>
      <c r="K34" s="53">
        <f t="shared" si="8"/>
        <v>0.57986111111111127</v>
      </c>
      <c r="L34" s="52">
        <f t="shared" si="8"/>
        <v>0.60416666666666685</v>
      </c>
      <c r="M34" s="52">
        <f t="shared" si="8"/>
        <v>0.62847222222222243</v>
      </c>
      <c r="N34" s="52">
        <f t="shared" si="8"/>
        <v>0.65277777777777801</v>
      </c>
      <c r="O34" s="52">
        <f t="shared" si="8"/>
        <v>0.67708333333333359</v>
      </c>
      <c r="P34" s="52">
        <f t="shared" si="8"/>
        <v>0.70138888888888917</v>
      </c>
      <c r="Q34" s="52">
        <f t="shared" si="8"/>
        <v>0.72569444444444475</v>
      </c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136">
        <v>6</v>
      </c>
      <c r="AE34" s="137">
        <f>(I34-C34)+(Q34-K34)</f>
        <v>0.29166666666666691</v>
      </c>
      <c r="AF34" s="27">
        <f>HOUR(AE34)+MINUTE(AE34)/60</f>
        <v>7</v>
      </c>
      <c r="AG34" s="123">
        <f>AF34+0.38</f>
        <v>7.38</v>
      </c>
    </row>
    <row r="35" spans="1:33" s="1" customFormat="1" ht="15.75">
      <c r="B35" s="125">
        <f>SUM(B34:B34)</f>
        <v>70</v>
      </c>
      <c r="AC35" s="1" t="s">
        <v>16</v>
      </c>
      <c r="AD35" s="30">
        <f>SUM(AD34:AD34)</f>
        <v>6</v>
      </c>
      <c r="AE35" s="30"/>
      <c r="AF35" s="31">
        <f>SUM(AF34:AF34)</f>
        <v>7</v>
      </c>
      <c r="AG35" s="31">
        <f>SUM(AG34:AG34)</f>
        <v>7.38</v>
      </c>
    </row>
    <row r="37" spans="1:33">
      <c r="A37" s="1" t="s">
        <v>55</v>
      </c>
    </row>
    <row r="38" spans="1:33" ht="15.75">
      <c r="A38" s="7" t="s">
        <v>12</v>
      </c>
      <c r="B38" s="36"/>
    </row>
    <row r="39" spans="1:33" ht="15.75">
      <c r="A39" s="7" t="s">
        <v>56</v>
      </c>
      <c r="B39" s="138">
        <v>35</v>
      </c>
    </row>
    <row r="40" spans="1:33" ht="15.75">
      <c r="A40" s="7" t="s">
        <v>12</v>
      </c>
      <c r="B40" s="138">
        <v>35</v>
      </c>
    </row>
    <row r="41" spans="1:33" ht="15.75">
      <c r="A41" s="38"/>
      <c r="B41" s="126">
        <f>SUM(B39:B40)</f>
        <v>70</v>
      </c>
    </row>
  </sheetData>
  <mergeCells count="30">
    <mergeCell ref="AG32:AG33"/>
    <mergeCell ref="A25:A26"/>
    <mergeCell ref="B25:B26"/>
    <mergeCell ref="C25:AC25"/>
    <mergeCell ref="AD25:AD26"/>
    <mergeCell ref="AE25:AF25"/>
    <mergeCell ref="AG25:AG26"/>
    <mergeCell ref="A32:A33"/>
    <mergeCell ref="B32:B33"/>
    <mergeCell ref="C32:AC32"/>
    <mergeCell ref="AD32:AD33"/>
    <mergeCell ref="AE32:AF32"/>
    <mergeCell ref="AG18:AG19"/>
    <mergeCell ref="A11:A12"/>
    <mergeCell ref="B11:B12"/>
    <mergeCell ref="C11:AC11"/>
    <mergeCell ref="AD11:AD12"/>
    <mergeCell ref="AE11:AF11"/>
    <mergeCell ref="AG11:AG12"/>
    <mergeCell ref="A18:A19"/>
    <mergeCell ref="B18:B19"/>
    <mergeCell ref="C18:AC18"/>
    <mergeCell ref="AD18:AD19"/>
    <mergeCell ref="AE18:AF18"/>
    <mergeCell ref="AG3:AG4"/>
    <mergeCell ref="A3:A4"/>
    <mergeCell ref="B3:B4"/>
    <mergeCell ref="C3:AC3"/>
    <mergeCell ref="AD3:AD4"/>
    <mergeCell ref="AE3:AF3"/>
  </mergeCells>
  <pageMargins left="0.11811023622047245" right="0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N17"/>
  <sheetViews>
    <sheetView zoomScale="80" zoomScaleNormal="80" workbookViewId="0">
      <selection activeCell="V24" sqref="V24"/>
    </sheetView>
  </sheetViews>
  <sheetFormatPr defaultRowHeight="15"/>
  <cols>
    <col min="1" max="2" width="9.140625" style="1"/>
    <col min="3" max="36" width="6.85546875" style="1" customWidth="1"/>
    <col min="37" max="66" width="9.140625" style="1"/>
  </cols>
  <sheetData>
    <row r="1" spans="1:40" s="1" customFormat="1" ht="15.75">
      <c r="G1" s="2" t="s">
        <v>57</v>
      </c>
      <c r="K1" s="2"/>
      <c r="L1" s="2"/>
      <c r="M1" s="2"/>
      <c r="N1" s="2"/>
      <c r="O1" s="3" t="s">
        <v>58</v>
      </c>
      <c r="S1" s="2" t="s">
        <v>2</v>
      </c>
      <c r="W1" s="2" t="s">
        <v>3</v>
      </c>
      <c r="Y1" s="4" t="s">
        <v>4</v>
      </c>
    </row>
    <row r="2" spans="1:40" s="1" customFormat="1" ht="15.75" thickBot="1">
      <c r="J2" s="1" t="s">
        <v>59</v>
      </c>
      <c r="O2" s="1" t="s">
        <v>60</v>
      </c>
    </row>
    <row r="3" spans="1:40" s="1" customFormat="1" ht="15" customHeight="1">
      <c r="A3" s="158" t="s">
        <v>7</v>
      </c>
      <c r="B3" s="160" t="s">
        <v>8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3" t="s">
        <v>9</v>
      </c>
      <c r="AL3" s="165" t="s">
        <v>10</v>
      </c>
      <c r="AM3" s="166"/>
      <c r="AN3" s="156" t="s">
        <v>11</v>
      </c>
    </row>
    <row r="4" spans="1:40" s="1" customFormat="1" ht="15.75">
      <c r="A4" s="159"/>
      <c r="B4" s="161"/>
      <c r="C4" s="6" t="s">
        <v>12</v>
      </c>
      <c r="D4" s="6" t="s">
        <v>61</v>
      </c>
      <c r="E4" s="6" t="s">
        <v>12</v>
      </c>
      <c r="F4" s="6" t="s">
        <v>61</v>
      </c>
      <c r="G4" s="6" t="s">
        <v>12</v>
      </c>
      <c r="H4" s="6" t="s">
        <v>61</v>
      </c>
      <c r="I4" s="6" t="s">
        <v>12</v>
      </c>
      <c r="J4" s="6" t="s">
        <v>61</v>
      </c>
      <c r="K4" s="6" t="s">
        <v>12</v>
      </c>
      <c r="L4" s="6" t="s">
        <v>61</v>
      </c>
      <c r="M4" s="6" t="s">
        <v>12</v>
      </c>
      <c r="N4" s="6" t="s">
        <v>61</v>
      </c>
      <c r="O4" s="6" t="s">
        <v>12</v>
      </c>
      <c r="P4" s="6" t="s">
        <v>61</v>
      </c>
      <c r="Q4" s="6" t="s">
        <v>12</v>
      </c>
      <c r="R4" s="6" t="s">
        <v>61</v>
      </c>
      <c r="S4" s="6" t="s">
        <v>12</v>
      </c>
      <c r="T4" s="6" t="s">
        <v>61</v>
      </c>
      <c r="U4" s="6" t="s">
        <v>12</v>
      </c>
      <c r="V4" s="6" t="s">
        <v>61</v>
      </c>
      <c r="W4" s="6" t="s">
        <v>12</v>
      </c>
      <c r="X4" s="6" t="s">
        <v>61</v>
      </c>
      <c r="Y4" s="6" t="s">
        <v>12</v>
      </c>
      <c r="Z4" s="6" t="s">
        <v>61</v>
      </c>
      <c r="AA4" s="6" t="s">
        <v>12</v>
      </c>
      <c r="AB4" s="6" t="s">
        <v>61</v>
      </c>
      <c r="AC4" s="6" t="s">
        <v>12</v>
      </c>
      <c r="AD4" s="6" t="s">
        <v>61</v>
      </c>
      <c r="AE4" s="6" t="s">
        <v>12</v>
      </c>
      <c r="AF4" s="6" t="s">
        <v>61</v>
      </c>
      <c r="AG4" s="6" t="s">
        <v>12</v>
      </c>
      <c r="AH4" s="6" t="s">
        <v>61</v>
      </c>
      <c r="AI4" s="6" t="s">
        <v>12</v>
      </c>
      <c r="AJ4" s="6" t="s">
        <v>61</v>
      </c>
      <c r="AK4" s="164"/>
      <c r="AL4" s="112"/>
      <c r="AM4" s="113"/>
      <c r="AN4" s="157"/>
    </row>
    <row r="5" spans="1:40" s="124" customFormat="1" ht="16.5" thickBot="1">
      <c r="A5" s="119" t="s">
        <v>14</v>
      </c>
      <c r="B5" s="120">
        <v>55</v>
      </c>
      <c r="C5" s="71">
        <v>0.3298611111111111</v>
      </c>
      <c r="D5" s="71">
        <f>C5+28/1440</f>
        <v>0.34930555555555554</v>
      </c>
      <c r="E5" s="71">
        <f>D5+27/1440</f>
        <v>0.36805555555555552</v>
      </c>
      <c r="F5" s="71">
        <f>E5+28/1440</f>
        <v>0.38749999999999996</v>
      </c>
      <c r="G5" s="71">
        <f t="shared" ref="G5" si="0">F5+27/1440</f>
        <v>0.40624999999999994</v>
      </c>
      <c r="H5" s="71">
        <f t="shared" ref="H5" si="1">G5+28/1440</f>
        <v>0.42569444444444438</v>
      </c>
      <c r="I5" s="71">
        <f t="shared" ref="I5" si="2">H5+27/1440</f>
        <v>0.44444444444444436</v>
      </c>
      <c r="J5" s="71">
        <f t="shared" ref="J5" si="3">I5+28/1440</f>
        <v>0.4638888888888888</v>
      </c>
      <c r="K5" s="71">
        <f t="shared" ref="K5" si="4">J5+27/1440</f>
        <v>0.48263888888888878</v>
      </c>
      <c r="L5" s="71">
        <f t="shared" ref="L5" si="5">K5+28/1440</f>
        <v>0.50208333333333321</v>
      </c>
      <c r="M5" s="122">
        <f t="shared" ref="M5" si="6">L5+27/1440</f>
        <v>0.52083333333333326</v>
      </c>
      <c r="N5" s="122">
        <f t="shared" ref="N5" si="7">M5+28/1440</f>
        <v>0.54027777777777775</v>
      </c>
      <c r="O5" s="122">
        <f t="shared" ref="O5" si="8">N5+27/1440</f>
        <v>0.55902777777777779</v>
      </c>
      <c r="P5" s="71">
        <f t="shared" ref="P5" si="9">O5+28/1440</f>
        <v>0.57847222222222228</v>
      </c>
      <c r="Q5" s="71">
        <f t="shared" ref="Q5" si="10">P5+27/1440</f>
        <v>0.59722222222222232</v>
      </c>
      <c r="R5" s="71">
        <f t="shared" ref="R5" si="11">Q5+28/1440</f>
        <v>0.61666666666666681</v>
      </c>
      <c r="S5" s="71">
        <f t="shared" ref="S5" si="12">R5+27/1440</f>
        <v>0.63541666666666685</v>
      </c>
      <c r="T5" s="71">
        <f t="shared" ref="T5" si="13">S5+28/1440</f>
        <v>0.65486111111111134</v>
      </c>
      <c r="U5" s="71">
        <f t="shared" ref="U5" si="14">T5+27/1440</f>
        <v>0.67361111111111138</v>
      </c>
      <c r="V5" s="71">
        <f t="shared" ref="V5" si="15">U5+28/1440</f>
        <v>0.69305555555555587</v>
      </c>
      <c r="W5" s="122">
        <f t="shared" ref="W5" si="16">V5+27/1440</f>
        <v>0.71180555555555591</v>
      </c>
      <c r="X5" s="122">
        <f t="shared" ref="X5:AB5" si="17">W5+28/1440</f>
        <v>0.7312500000000004</v>
      </c>
      <c r="Y5" s="122">
        <f t="shared" ref="Y5:AC5" si="18">X5+27/1440</f>
        <v>0.75000000000000044</v>
      </c>
      <c r="Z5" s="71">
        <f t="shared" si="17"/>
        <v>0.76944444444444493</v>
      </c>
      <c r="AA5" s="71">
        <f>Z5+27/1440</f>
        <v>0.78819444444444497</v>
      </c>
      <c r="AB5" s="71">
        <f t="shared" si="17"/>
        <v>0.80763888888888946</v>
      </c>
      <c r="AC5" s="71">
        <f t="shared" si="18"/>
        <v>0.82638888888888951</v>
      </c>
      <c r="AD5" s="71">
        <f t="shared" ref="AD5" si="19">AC5+28/1440</f>
        <v>0.84583333333333399</v>
      </c>
      <c r="AE5" s="132">
        <f t="shared" ref="AE5" si="20">AD5+27/1440</f>
        <v>0.86458333333333404</v>
      </c>
      <c r="AF5" s="71">
        <f t="shared" ref="AF5" si="21">AE5+28/1440</f>
        <v>0.88402777777777852</v>
      </c>
      <c r="AG5" s="71">
        <f t="shared" ref="AG5" si="22">AF5+27/1440</f>
        <v>0.90277777777777857</v>
      </c>
      <c r="AH5" s="71"/>
      <c r="AI5" s="71"/>
      <c r="AJ5" s="71"/>
      <c r="AK5" s="120">
        <v>13</v>
      </c>
      <c r="AL5" s="58">
        <f>(M5-C5)+(W5-O5)+(AG5-Y5)</f>
        <v>0.4965277777777784</v>
      </c>
      <c r="AM5" s="27">
        <f>HOUR(AL5)+MINUTE(AL5)/60</f>
        <v>11.916666666666666</v>
      </c>
      <c r="AN5" s="28">
        <f>AM5+0.38</f>
        <v>12.296666666666667</v>
      </c>
    </row>
    <row r="6" spans="1:40" s="1" customFormat="1">
      <c r="B6" s="125">
        <f>SUM(B5:B5)</f>
        <v>55</v>
      </c>
      <c r="AJ6" s="1" t="s">
        <v>16</v>
      </c>
      <c r="AK6" s="139">
        <f>SUM(AK5:AK5)</f>
        <v>13</v>
      </c>
      <c r="AL6" s="139"/>
      <c r="AM6" s="104">
        <f>SUM(AM5:AM5)</f>
        <v>11.916666666666666</v>
      </c>
      <c r="AN6" s="104">
        <f>SUM(AN5:AN5)</f>
        <v>12.296666666666667</v>
      </c>
    </row>
    <row r="7" spans="1:40" s="1" customFormat="1" ht="15.75"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140"/>
      <c r="AL7" s="141"/>
      <c r="AM7" s="142"/>
      <c r="AN7" s="141"/>
    </row>
    <row r="8" spans="1:40" s="1" customFormat="1" ht="16.5" thickBot="1">
      <c r="G8" s="2" t="s">
        <v>57</v>
      </c>
      <c r="K8" s="2"/>
      <c r="L8" s="2"/>
      <c r="M8" s="2"/>
      <c r="N8" s="2"/>
      <c r="O8" s="3" t="s">
        <v>58</v>
      </c>
      <c r="S8" s="2" t="s">
        <v>2</v>
      </c>
      <c r="W8" s="2" t="s">
        <v>3</v>
      </c>
      <c r="Y8" s="4" t="s">
        <v>17</v>
      </c>
    </row>
    <row r="9" spans="1:40" s="1" customFormat="1" ht="15" customHeight="1">
      <c r="A9" s="158" t="s">
        <v>7</v>
      </c>
      <c r="B9" s="160" t="s">
        <v>8</v>
      </c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3" t="s">
        <v>9</v>
      </c>
      <c r="AL9" s="165" t="s">
        <v>10</v>
      </c>
      <c r="AM9" s="166"/>
      <c r="AN9" s="156" t="s">
        <v>11</v>
      </c>
    </row>
    <row r="10" spans="1:40" s="1" customFormat="1" ht="15.75">
      <c r="A10" s="159"/>
      <c r="B10" s="161"/>
      <c r="C10" s="6" t="s">
        <v>12</v>
      </c>
      <c r="D10" s="6" t="s">
        <v>61</v>
      </c>
      <c r="E10" s="6" t="s">
        <v>12</v>
      </c>
      <c r="F10" s="6" t="s">
        <v>61</v>
      </c>
      <c r="G10" s="6" t="s">
        <v>12</v>
      </c>
      <c r="H10" s="6" t="s">
        <v>61</v>
      </c>
      <c r="I10" s="6" t="s">
        <v>12</v>
      </c>
      <c r="J10" s="6" t="s">
        <v>61</v>
      </c>
      <c r="K10" s="6" t="s">
        <v>12</v>
      </c>
      <c r="L10" s="6" t="s">
        <v>61</v>
      </c>
      <c r="M10" s="6" t="s">
        <v>12</v>
      </c>
      <c r="N10" s="6" t="s">
        <v>61</v>
      </c>
      <c r="O10" s="6" t="s">
        <v>12</v>
      </c>
      <c r="P10" s="6" t="s">
        <v>61</v>
      </c>
      <c r="Q10" s="6" t="s">
        <v>12</v>
      </c>
      <c r="R10" s="6" t="s">
        <v>61</v>
      </c>
      <c r="S10" s="6" t="s">
        <v>12</v>
      </c>
      <c r="T10" s="6" t="s">
        <v>61</v>
      </c>
      <c r="U10" s="6" t="s">
        <v>12</v>
      </c>
      <c r="V10" s="6" t="s">
        <v>61</v>
      </c>
      <c r="W10" s="6" t="s">
        <v>12</v>
      </c>
      <c r="X10" s="6" t="s">
        <v>61</v>
      </c>
      <c r="Y10" s="6" t="s">
        <v>12</v>
      </c>
      <c r="Z10" s="6" t="s">
        <v>61</v>
      </c>
      <c r="AA10" s="6" t="s">
        <v>12</v>
      </c>
      <c r="AB10" s="6" t="s">
        <v>61</v>
      </c>
      <c r="AC10" s="6" t="s">
        <v>12</v>
      </c>
      <c r="AD10" s="6" t="s">
        <v>61</v>
      </c>
      <c r="AE10" s="6" t="s">
        <v>12</v>
      </c>
      <c r="AF10" s="6" t="s">
        <v>61</v>
      </c>
      <c r="AG10" s="6" t="s">
        <v>12</v>
      </c>
      <c r="AH10" s="6" t="s">
        <v>61</v>
      </c>
      <c r="AI10" s="6" t="s">
        <v>12</v>
      </c>
      <c r="AJ10" s="6" t="s">
        <v>61</v>
      </c>
      <c r="AK10" s="164"/>
      <c r="AL10" s="112"/>
      <c r="AM10" s="113"/>
      <c r="AN10" s="157"/>
    </row>
    <row r="11" spans="1:40" s="124" customFormat="1" ht="16.5" thickBot="1">
      <c r="A11" s="119" t="s">
        <v>14</v>
      </c>
      <c r="B11" s="120">
        <v>55</v>
      </c>
      <c r="C11" s="71">
        <v>0.3298611111111111</v>
      </c>
      <c r="D11" s="71">
        <f>C11+28/1440</f>
        <v>0.34930555555555554</v>
      </c>
      <c r="E11" s="71">
        <f>D11+27/1440</f>
        <v>0.36805555555555552</v>
      </c>
      <c r="F11" s="71">
        <f>E11+28/1440</f>
        <v>0.38749999999999996</v>
      </c>
      <c r="G11" s="71">
        <f t="shared" ref="G11" si="23">F11+27/1440</f>
        <v>0.40624999999999994</v>
      </c>
      <c r="H11" s="71">
        <f t="shared" ref="H11" si="24">G11+28/1440</f>
        <v>0.42569444444444438</v>
      </c>
      <c r="I11" s="71">
        <f t="shared" ref="I11" si="25">H11+27/1440</f>
        <v>0.44444444444444436</v>
      </c>
      <c r="J11" s="71">
        <f t="shared" ref="J11" si="26">I11+28/1440</f>
        <v>0.4638888888888888</v>
      </c>
      <c r="K11" s="71">
        <f t="shared" ref="K11" si="27">J11+27/1440</f>
        <v>0.48263888888888878</v>
      </c>
      <c r="L11" s="71">
        <f t="shared" ref="L11" si="28">K11+28/1440</f>
        <v>0.50208333333333321</v>
      </c>
      <c r="M11" s="122">
        <f t="shared" ref="M11" si="29">L11+27/1440</f>
        <v>0.52083333333333326</v>
      </c>
      <c r="N11" s="122">
        <f t="shared" ref="N11" si="30">M11+28/1440</f>
        <v>0.54027777777777775</v>
      </c>
      <c r="O11" s="122">
        <f t="shared" ref="O11" si="31">N11+27/1440</f>
        <v>0.55902777777777779</v>
      </c>
      <c r="P11" s="71">
        <f t="shared" ref="P11" si="32">O11+28/1440</f>
        <v>0.57847222222222228</v>
      </c>
      <c r="Q11" s="71">
        <f t="shared" ref="Q11" si="33">P11+27/1440</f>
        <v>0.59722222222222232</v>
      </c>
      <c r="R11" s="71">
        <f t="shared" ref="R11" si="34">Q11+28/1440</f>
        <v>0.61666666666666681</v>
      </c>
      <c r="S11" s="71">
        <f t="shared" ref="S11" si="35">R11+27/1440</f>
        <v>0.63541666666666685</v>
      </c>
      <c r="T11" s="71">
        <f t="shared" ref="T11" si="36">S11+28/1440</f>
        <v>0.65486111111111134</v>
      </c>
      <c r="U11" s="71">
        <f t="shared" ref="U11" si="37">T11+27/1440</f>
        <v>0.67361111111111138</v>
      </c>
      <c r="V11" s="71">
        <f t="shared" ref="V11" si="38">U11+28/1440</f>
        <v>0.69305555555555587</v>
      </c>
      <c r="W11" s="122">
        <f t="shared" ref="W11" si="39">V11+27/1440</f>
        <v>0.71180555555555591</v>
      </c>
      <c r="X11" s="122">
        <f t="shared" ref="X11" si="40">W11+28/1440</f>
        <v>0.7312500000000004</v>
      </c>
      <c r="Y11" s="122">
        <f t="shared" ref="Y11" si="41">X11+27/1440</f>
        <v>0.75000000000000044</v>
      </c>
      <c r="Z11" s="71">
        <f t="shared" ref="Z11" si="42">Y11+28/1440</f>
        <v>0.76944444444444493</v>
      </c>
      <c r="AA11" s="71">
        <f>Z11+27/1440</f>
        <v>0.78819444444444497</v>
      </c>
      <c r="AB11" s="71">
        <f t="shared" ref="AB11" si="43">AA11+28/1440</f>
        <v>0.80763888888888946</v>
      </c>
      <c r="AC11" s="71">
        <f t="shared" ref="AC11" si="44">AB11+27/1440</f>
        <v>0.82638888888888951</v>
      </c>
      <c r="AD11" s="71">
        <f t="shared" ref="AD11" si="45">AC11+28/1440</f>
        <v>0.84583333333333399</v>
      </c>
      <c r="AE11" s="132">
        <f t="shared" ref="AE11" si="46">AD11+27/1440</f>
        <v>0.86458333333333404</v>
      </c>
      <c r="AF11" s="71"/>
      <c r="AG11" s="71"/>
      <c r="AH11" s="71"/>
      <c r="AI11" s="71"/>
      <c r="AJ11" s="71"/>
      <c r="AK11" s="120">
        <v>12</v>
      </c>
      <c r="AL11" s="58">
        <f>(M11-C11)+(W11-O11)+(AE11-Y11)</f>
        <v>0.45833333333333387</v>
      </c>
      <c r="AM11" s="27">
        <f>HOUR(AL11)+MINUTE(AL11)/60</f>
        <v>11</v>
      </c>
      <c r="AN11" s="28">
        <f>AM11+0.38</f>
        <v>11.38</v>
      </c>
    </row>
    <row r="12" spans="1:40" s="1" customFormat="1">
      <c r="B12" s="125">
        <f>SUM(B11:B11)</f>
        <v>55</v>
      </c>
      <c r="AJ12" s="1" t="s">
        <v>16</v>
      </c>
      <c r="AK12" s="139">
        <f>SUM(AK11:AK11)</f>
        <v>12</v>
      </c>
      <c r="AL12" s="139"/>
      <c r="AM12" s="104">
        <f>SUM(AM11:AM11)</f>
        <v>11</v>
      </c>
      <c r="AN12" s="104">
        <f>SUM(AN11:AN11)</f>
        <v>11.38</v>
      </c>
    </row>
    <row r="13" spans="1:40">
      <c r="A13" s="1" t="s">
        <v>62</v>
      </c>
    </row>
    <row r="14" spans="1:40" ht="15.75">
      <c r="A14" s="7" t="s">
        <v>12</v>
      </c>
      <c r="B14" s="36"/>
    </row>
    <row r="15" spans="1:40" ht="15.75">
      <c r="A15" s="7" t="s">
        <v>61</v>
      </c>
      <c r="B15" s="138">
        <v>28</v>
      </c>
    </row>
    <row r="16" spans="1:40" ht="15.75">
      <c r="A16" s="7" t="s">
        <v>12</v>
      </c>
      <c r="B16" s="138">
        <v>27</v>
      </c>
    </row>
    <row r="17" spans="1:2" ht="15.75">
      <c r="A17" s="38"/>
      <c r="B17" s="126">
        <f>SUM(B15:B16)</f>
        <v>55</v>
      </c>
    </row>
  </sheetData>
  <mergeCells count="12">
    <mergeCell ref="AN9:AN10"/>
    <mergeCell ref="A3:A4"/>
    <mergeCell ref="B3:B4"/>
    <mergeCell ref="C3:AJ3"/>
    <mergeCell ref="AK3:AK4"/>
    <mergeCell ref="AL3:AM3"/>
    <mergeCell ref="AN3:AN4"/>
    <mergeCell ref="A9:A10"/>
    <mergeCell ref="B9:B10"/>
    <mergeCell ref="C9:AJ9"/>
    <mergeCell ref="AK9:AK10"/>
    <mergeCell ref="AL9:AM9"/>
  </mergeCells>
  <pageMargins left="0.11811023622047245" right="0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A19"/>
  <sheetViews>
    <sheetView zoomScale="80" zoomScaleNormal="80" workbookViewId="0">
      <selection activeCell="C6" sqref="C6"/>
    </sheetView>
  </sheetViews>
  <sheetFormatPr defaultRowHeight="15"/>
  <cols>
    <col min="1" max="2" width="9.140625" style="1"/>
    <col min="3" max="23" width="6.85546875" style="1" customWidth="1"/>
    <col min="24" max="53" width="9.140625" style="1"/>
  </cols>
  <sheetData>
    <row r="1" spans="1:27" s="1" customFormat="1" ht="15.75">
      <c r="D1" s="2" t="s">
        <v>63</v>
      </c>
      <c r="K1" s="2"/>
      <c r="L1" s="3" t="s">
        <v>64</v>
      </c>
      <c r="M1" s="2"/>
      <c r="N1" s="2"/>
      <c r="P1" s="2" t="s">
        <v>2</v>
      </c>
      <c r="T1" s="2" t="s">
        <v>3</v>
      </c>
      <c r="V1" s="4" t="s">
        <v>4</v>
      </c>
    </row>
    <row r="2" spans="1:27" s="1" customFormat="1" ht="15.75" thickBot="1">
      <c r="J2" s="1" t="s">
        <v>29</v>
      </c>
      <c r="O2" s="1" t="s">
        <v>65</v>
      </c>
    </row>
    <row r="3" spans="1:27" s="1" customFormat="1" ht="15" customHeight="1">
      <c r="A3" s="158" t="s">
        <v>7</v>
      </c>
      <c r="B3" s="160" t="s">
        <v>8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3" t="s">
        <v>9</v>
      </c>
      <c r="Y3" s="165" t="s">
        <v>10</v>
      </c>
      <c r="Z3" s="166"/>
      <c r="AA3" s="156" t="s">
        <v>11</v>
      </c>
    </row>
    <row r="4" spans="1:27" s="1" customFormat="1" ht="15.75">
      <c r="A4" s="159"/>
      <c r="B4" s="161"/>
      <c r="C4" s="6" t="s">
        <v>12</v>
      </c>
      <c r="D4" s="7" t="s">
        <v>66</v>
      </c>
      <c r="E4" s="6" t="s">
        <v>12</v>
      </c>
      <c r="F4" s="7" t="s">
        <v>66</v>
      </c>
      <c r="G4" s="6" t="s">
        <v>12</v>
      </c>
      <c r="H4" s="7" t="s">
        <v>66</v>
      </c>
      <c r="I4" s="6" t="s">
        <v>12</v>
      </c>
      <c r="J4" s="7" t="s">
        <v>66</v>
      </c>
      <c r="K4" s="6" t="s">
        <v>12</v>
      </c>
      <c r="L4" s="7" t="s">
        <v>66</v>
      </c>
      <c r="M4" s="6" t="s">
        <v>12</v>
      </c>
      <c r="N4" s="7" t="s">
        <v>66</v>
      </c>
      <c r="O4" s="6" t="s">
        <v>12</v>
      </c>
      <c r="P4" s="7" t="s">
        <v>66</v>
      </c>
      <c r="Q4" s="6" t="s">
        <v>12</v>
      </c>
      <c r="R4" s="7" t="s">
        <v>66</v>
      </c>
      <c r="S4" s="6" t="s">
        <v>12</v>
      </c>
      <c r="T4" s="7" t="s">
        <v>66</v>
      </c>
      <c r="U4" s="6" t="s">
        <v>12</v>
      </c>
      <c r="V4" s="7" t="s">
        <v>66</v>
      </c>
      <c r="W4" s="6" t="s">
        <v>12</v>
      </c>
      <c r="X4" s="164"/>
      <c r="Y4" s="112"/>
      <c r="Z4" s="113"/>
      <c r="AA4" s="157"/>
    </row>
    <row r="5" spans="1:27" s="124" customFormat="1" ht="16.5" thickBot="1">
      <c r="A5" s="119" t="s">
        <v>14</v>
      </c>
      <c r="B5" s="120">
        <v>90</v>
      </c>
      <c r="C5" s="131">
        <v>0.3125</v>
      </c>
      <c r="D5" s="71">
        <f>C5+45/1440</f>
        <v>0.34375</v>
      </c>
      <c r="E5" s="71">
        <f t="shared" ref="E5:U5" si="0">D5+45/1440</f>
        <v>0.375</v>
      </c>
      <c r="F5" s="71">
        <f t="shared" si="0"/>
        <v>0.40625</v>
      </c>
      <c r="G5" s="71">
        <f t="shared" si="0"/>
        <v>0.4375</v>
      </c>
      <c r="H5" s="71">
        <f t="shared" si="0"/>
        <v>0.46875</v>
      </c>
      <c r="I5" s="122">
        <f t="shared" si="0"/>
        <v>0.5</v>
      </c>
      <c r="J5" s="71" t="s">
        <v>67</v>
      </c>
      <c r="K5" s="71">
        <v>0.58333333333333337</v>
      </c>
      <c r="L5" s="71">
        <f t="shared" si="0"/>
        <v>0.61458333333333337</v>
      </c>
      <c r="M5" s="71">
        <f t="shared" si="0"/>
        <v>0.64583333333333337</v>
      </c>
      <c r="N5" s="71">
        <f t="shared" si="0"/>
        <v>0.67708333333333337</v>
      </c>
      <c r="O5" s="71">
        <f t="shared" si="0"/>
        <v>0.70833333333333337</v>
      </c>
      <c r="P5" s="71">
        <f t="shared" si="0"/>
        <v>0.73958333333333337</v>
      </c>
      <c r="Q5" s="122">
        <f t="shared" si="0"/>
        <v>0.77083333333333337</v>
      </c>
      <c r="R5" s="71" t="s">
        <v>67</v>
      </c>
      <c r="S5" s="71">
        <v>0.8125</v>
      </c>
      <c r="T5" s="71">
        <f t="shared" si="0"/>
        <v>0.84375</v>
      </c>
      <c r="U5" s="71">
        <f t="shared" si="0"/>
        <v>0.875</v>
      </c>
      <c r="V5" s="71"/>
      <c r="W5" s="71"/>
      <c r="X5" s="120">
        <v>7</v>
      </c>
      <c r="Y5" s="58">
        <f>(I5-C5)+(Q5-K5)+(U5-S5)</f>
        <v>0.4375</v>
      </c>
      <c r="Z5" s="27">
        <f>HOUR(Y5)+MINUTE(Y5)/60</f>
        <v>10.5</v>
      </c>
      <c r="AA5" s="28">
        <f>Z5+0.38</f>
        <v>10.88</v>
      </c>
    </row>
    <row r="6" spans="1:27" s="1" customFormat="1">
      <c r="B6" s="125">
        <f>SUM(B5:B5)</f>
        <v>90</v>
      </c>
      <c r="W6" s="1" t="s">
        <v>16</v>
      </c>
      <c r="X6" s="139">
        <f>SUM(X5:X5)</f>
        <v>7</v>
      </c>
      <c r="Y6" s="139"/>
      <c r="Z6" s="104">
        <f>SUM(Z5:Z5)</f>
        <v>10.5</v>
      </c>
      <c r="AA6" s="104">
        <f>SUM(AA5:AA5)</f>
        <v>10.88</v>
      </c>
    </row>
    <row r="7" spans="1:27" s="1" customFormat="1">
      <c r="X7" s="140"/>
      <c r="Y7" s="141"/>
      <c r="Z7" s="142"/>
      <c r="AA7" s="141"/>
    </row>
    <row r="8" spans="1:27" s="1" customFormat="1" ht="16.5" thickBot="1">
      <c r="D8" s="2" t="s">
        <v>63</v>
      </c>
      <c r="K8" s="2"/>
      <c r="L8" s="3" t="s">
        <v>64</v>
      </c>
      <c r="M8" s="2"/>
      <c r="N8" s="2"/>
      <c r="P8" s="2" t="s">
        <v>2</v>
      </c>
      <c r="T8" s="2" t="s">
        <v>3</v>
      </c>
      <c r="V8" s="4" t="s">
        <v>17</v>
      </c>
      <c r="W8" s="2"/>
    </row>
    <row r="9" spans="1:27" s="1" customFormat="1" ht="15" customHeight="1">
      <c r="A9" s="158" t="s">
        <v>7</v>
      </c>
      <c r="B9" s="160" t="s">
        <v>8</v>
      </c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3" t="s">
        <v>9</v>
      </c>
      <c r="Y9" s="165" t="s">
        <v>10</v>
      </c>
      <c r="Z9" s="166"/>
      <c r="AA9" s="156" t="s">
        <v>11</v>
      </c>
    </row>
    <row r="10" spans="1:27" s="1" customFormat="1" ht="15.75">
      <c r="A10" s="159"/>
      <c r="B10" s="161"/>
      <c r="C10" s="6" t="s">
        <v>12</v>
      </c>
      <c r="D10" s="7" t="s">
        <v>66</v>
      </c>
      <c r="E10" s="6" t="s">
        <v>12</v>
      </c>
      <c r="F10" s="7" t="s">
        <v>66</v>
      </c>
      <c r="G10" s="6" t="s">
        <v>12</v>
      </c>
      <c r="H10" s="7" t="s">
        <v>66</v>
      </c>
      <c r="I10" s="6" t="s">
        <v>12</v>
      </c>
      <c r="J10" s="7" t="s">
        <v>66</v>
      </c>
      <c r="K10" s="6" t="s">
        <v>12</v>
      </c>
      <c r="L10" s="7" t="s">
        <v>66</v>
      </c>
      <c r="M10" s="6" t="s">
        <v>12</v>
      </c>
      <c r="N10" s="7" t="s">
        <v>66</v>
      </c>
      <c r="O10" s="6" t="s">
        <v>12</v>
      </c>
      <c r="P10" s="7" t="s">
        <v>66</v>
      </c>
      <c r="Q10" s="6" t="s">
        <v>12</v>
      </c>
      <c r="R10" s="7" t="s">
        <v>66</v>
      </c>
      <c r="S10" s="6" t="s">
        <v>12</v>
      </c>
      <c r="T10" s="7" t="s">
        <v>66</v>
      </c>
      <c r="U10" s="6" t="s">
        <v>12</v>
      </c>
      <c r="V10" s="7" t="s">
        <v>66</v>
      </c>
      <c r="W10" s="6" t="s">
        <v>12</v>
      </c>
      <c r="X10" s="164"/>
      <c r="Y10" s="112"/>
      <c r="Z10" s="113"/>
      <c r="AA10" s="157"/>
    </row>
    <row r="11" spans="1:27" s="124" customFormat="1" ht="16.5" thickBot="1">
      <c r="A11" s="119" t="s">
        <v>14</v>
      </c>
      <c r="B11" s="120">
        <v>90</v>
      </c>
      <c r="C11" s="131"/>
      <c r="D11" s="71"/>
      <c r="E11" s="71">
        <v>0.375</v>
      </c>
      <c r="F11" s="71">
        <f t="shared" ref="F11:I11" si="1">E11+45/1440</f>
        <v>0.40625</v>
      </c>
      <c r="G11" s="71">
        <f t="shared" si="1"/>
        <v>0.4375</v>
      </c>
      <c r="H11" s="71">
        <f t="shared" si="1"/>
        <v>0.46875</v>
      </c>
      <c r="I11" s="122">
        <f t="shared" si="1"/>
        <v>0.5</v>
      </c>
      <c r="J11" s="71" t="s">
        <v>67</v>
      </c>
      <c r="K11" s="71">
        <v>0.54166666666666663</v>
      </c>
      <c r="L11" s="71">
        <f t="shared" ref="L11:Q11" si="2">K11+45/1440</f>
        <v>0.57291666666666663</v>
      </c>
      <c r="M11" s="71">
        <f t="shared" si="2"/>
        <v>0.60416666666666663</v>
      </c>
      <c r="N11" s="71">
        <f t="shared" si="2"/>
        <v>0.63541666666666663</v>
      </c>
      <c r="O11" s="71">
        <f t="shared" si="2"/>
        <v>0.66666666666666663</v>
      </c>
      <c r="P11" s="71">
        <f t="shared" si="2"/>
        <v>0.69791666666666663</v>
      </c>
      <c r="Q11" s="122">
        <f t="shared" si="2"/>
        <v>0.72916666666666663</v>
      </c>
      <c r="R11" s="71" t="s">
        <v>67</v>
      </c>
      <c r="S11" s="71">
        <v>0.77083333333333337</v>
      </c>
      <c r="T11" s="71">
        <f t="shared" ref="T11:U11" si="3">S11+45/1440</f>
        <v>0.80208333333333337</v>
      </c>
      <c r="U11" s="71">
        <f t="shared" si="3"/>
        <v>0.83333333333333337</v>
      </c>
      <c r="V11" s="71"/>
      <c r="W11" s="71"/>
      <c r="X11" s="120">
        <v>6</v>
      </c>
      <c r="Y11" s="58">
        <f>(I11-E11)+(Q11-K11)+(U11-S11)</f>
        <v>0.375</v>
      </c>
      <c r="Z11" s="27">
        <f>HOUR(Y11)+MINUTE(Y11)/60</f>
        <v>9</v>
      </c>
      <c r="AA11" s="28">
        <f>Z11+0.38</f>
        <v>9.3800000000000008</v>
      </c>
    </row>
    <row r="12" spans="1:27" s="1" customFormat="1">
      <c r="B12" s="125">
        <f>SUM(B11:B11)</f>
        <v>90</v>
      </c>
      <c r="W12" s="1" t="s">
        <v>16</v>
      </c>
      <c r="X12" s="139">
        <f>SUM(X11:X11)</f>
        <v>6</v>
      </c>
      <c r="Y12" s="139"/>
      <c r="Z12" s="104">
        <f>SUM(Z11:Z11)</f>
        <v>9</v>
      </c>
      <c r="AA12" s="104">
        <f>SUM(AA11:AA11)</f>
        <v>9.3800000000000008</v>
      </c>
    </row>
    <row r="15" spans="1:27">
      <c r="A15" s="1" t="s">
        <v>68</v>
      </c>
    </row>
    <row r="16" spans="1:27" ht="15.75">
      <c r="A16" s="7" t="s">
        <v>12</v>
      </c>
      <c r="B16" s="36"/>
    </row>
    <row r="17" spans="1:2" ht="15.75">
      <c r="A17" s="7" t="s">
        <v>66</v>
      </c>
      <c r="B17" s="138">
        <v>45</v>
      </c>
    </row>
    <row r="18" spans="1:2" ht="15.75">
      <c r="A18" s="7" t="s">
        <v>12</v>
      </c>
      <c r="B18" s="138">
        <v>45</v>
      </c>
    </row>
    <row r="19" spans="1:2" ht="15.75">
      <c r="A19" s="38"/>
      <c r="B19" s="126">
        <f>SUM(B17:B18)</f>
        <v>90</v>
      </c>
    </row>
  </sheetData>
  <mergeCells count="12">
    <mergeCell ref="AA9:AA10"/>
    <mergeCell ref="A3:A4"/>
    <mergeCell ref="B3:B4"/>
    <mergeCell ref="C3:W3"/>
    <mergeCell ref="X3:X4"/>
    <mergeCell ref="Y3:Z3"/>
    <mergeCell ref="AA3:AA4"/>
    <mergeCell ref="A9:A10"/>
    <mergeCell ref="B9:B10"/>
    <mergeCell ref="C9:W9"/>
    <mergeCell ref="X9:X10"/>
    <mergeCell ref="Y9:Z9"/>
  </mergeCells>
  <pageMargins left="0.11811023622047245" right="0" top="0.74803149606299213" bottom="0.74803149606299213" header="0.31496062992125984" footer="0.31496062992125984"/>
  <pageSetup paperSize="9"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М-т №8 </vt:lpstr>
      <vt:lpstr>М-т №8а </vt:lpstr>
      <vt:lpstr>М-т №54 </vt:lpstr>
      <vt:lpstr>М-т №55 </vt:lpstr>
      <vt:lpstr>М-т №56 </vt:lpstr>
      <vt:lpstr>М-т №59 </vt:lpstr>
      <vt:lpstr>М-т №57</vt:lpstr>
      <vt:lpstr>М-т №58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Юра</dc:creator>
  <cp:lastModifiedBy>Юра</cp:lastModifiedBy>
  <dcterms:created xsi:type="dcterms:W3CDTF">2015-03-29T10:31:12Z</dcterms:created>
  <dcterms:modified xsi:type="dcterms:W3CDTF">2015-04-02T07:22:17Z</dcterms:modified>
</cp:coreProperties>
</file>